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 tabRatio="666"/>
  </bookViews>
  <sheets>
    <sheet name="项目表" sheetId="17" r:id="rId1"/>
  </sheets>
  <definedNames>
    <definedName name="_xlnm._FilterDatabase" localSheetId="0" hidden="1">项目表!$A$6:$P$35</definedName>
    <definedName name="_xlnm.Print_Titles" localSheetId="0">项目表!$2:$5</definedName>
  </definedNames>
  <calcPr calcId="144525"/>
</workbook>
</file>

<file path=xl/sharedStrings.xml><?xml version="1.0" encoding="utf-8"?>
<sst xmlns="http://schemas.openxmlformats.org/spreadsheetml/2006/main" count="57" uniqueCount="49">
  <si>
    <t>附件2：</t>
  </si>
  <si>
    <t>2023年度堆龙德庆区衔接项目计划完成情况</t>
  </si>
  <si>
    <t xml:space="preserve">                                                                                                                                                            金额单位：万元</t>
  </si>
  <si>
    <t>序号</t>
  </si>
  <si>
    <t>项目名称</t>
  </si>
  <si>
    <t>财政资金来源及金额</t>
  </si>
  <si>
    <t>投资计划(万元)</t>
  </si>
  <si>
    <t>2023年累计支出情况</t>
  </si>
  <si>
    <t>资金来源名称</t>
  </si>
  <si>
    <t>金额(万元)</t>
  </si>
  <si>
    <t>总投资</t>
  </si>
  <si>
    <t>中央财政资金</t>
  </si>
  <si>
    <t>自治区财政资金</t>
  </si>
  <si>
    <t>地（市）级资金</t>
  </si>
  <si>
    <t xml:space="preserve">县本级资金  </t>
  </si>
  <si>
    <t>总投资支出</t>
  </si>
  <si>
    <t>支出率</t>
  </si>
  <si>
    <t>一、堆龙德庆区</t>
  </si>
  <si>
    <t>(一)生产发展（含产业项目）类</t>
  </si>
  <si>
    <t>堆龙德庆区“德吉藏家”文旅提升改造项目</t>
  </si>
  <si>
    <r>
      <rPr>
        <sz val="14"/>
        <rFont val="方正仿宋_GBK"/>
        <charset val="134"/>
      </rPr>
      <t>中央衔接资金2100万元</t>
    </r>
    <r>
      <rPr>
        <sz val="14"/>
        <rFont val="Times New Roman"/>
        <charset val="134"/>
      </rPr>
      <t>,</t>
    </r>
    <r>
      <rPr>
        <sz val="14"/>
        <rFont val="方正仿宋_GBK"/>
        <charset val="134"/>
      </rPr>
      <t>自治区衔接资金</t>
    </r>
    <r>
      <rPr>
        <sz val="14"/>
        <rFont val="Times New Roman"/>
        <charset val="134"/>
      </rPr>
      <t>900</t>
    </r>
    <r>
      <rPr>
        <sz val="14"/>
        <rFont val="方正仿宋_GBK"/>
        <charset val="134"/>
      </rPr>
      <t>万元</t>
    </r>
  </si>
  <si>
    <t>堆龙德庆区羊达街道通嘎社区集体仓储物流建设项目</t>
  </si>
  <si>
    <r>
      <rPr>
        <sz val="14"/>
        <rFont val="方正仿宋_GBK"/>
        <charset val="134"/>
      </rPr>
      <t>中央衔接资金1650万元，自治区衔接资金</t>
    </r>
    <r>
      <rPr>
        <sz val="14"/>
        <rFont val="Times New Roman"/>
        <charset val="134"/>
      </rPr>
      <t>550</t>
    </r>
    <r>
      <rPr>
        <sz val="14"/>
        <rFont val="方正仿宋_GBK"/>
        <charset val="134"/>
      </rPr>
      <t>万元</t>
    </r>
  </si>
  <si>
    <t>堆龙德庆区乃琼镇色玛村振通仓储物流建设项目</t>
  </si>
  <si>
    <r>
      <rPr>
        <sz val="14"/>
        <rFont val="方正仿宋_GBK"/>
        <charset val="134"/>
      </rPr>
      <t>中央衔接资金8000万元（其中少数民族发展资金</t>
    </r>
    <r>
      <rPr>
        <sz val="14"/>
        <rFont val="Times New Roman"/>
        <charset val="134"/>
      </rPr>
      <t>918.67</t>
    </r>
    <r>
      <rPr>
        <sz val="14"/>
        <rFont val="方正仿宋_GBK"/>
        <charset val="134"/>
      </rPr>
      <t>万元）</t>
    </r>
  </si>
  <si>
    <t>堆龙德庆区乃琼街道色玛社区雄巴拉曲旅游林卡民宿建设项目</t>
  </si>
  <si>
    <r>
      <rPr>
        <sz val="14"/>
        <rFont val="方正仿宋_GBK"/>
        <charset val="134"/>
      </rPr>
      <t>中央衔接资金1000万元，自治区衔接资金</t>
    </r>
    <r>
      <rPr>
        <sz val="14"/>
        <rFont val="Times New Roman"/>
        <charset val="134"/>
      </rPr>
      <t>1000</t>
    </r>
    <r>
      <rPr>
        <sz val="14"/>
        <rFont val="方正仿宋_GBK"/>
        <charset val="134"/>
      </rPr>
      <t>万元</t>
    </r>
  </si>
  <si>
    <t>堆龙德庆区东嘎街道祥和苑社区产业用房建设项目</t>
  </si>
  <si>
    <r>
      <rPr>
        <sz val="14"/>
        <rFont val="方正仿宋_GBK"/>
        <charset val="134"/>
      </rPr>
      <t>中央衔接资金</t>
    </r>
    <r>
      <rPr>
        <sz val="14"/>
        <rFont val="Times New Roman"/>
        <charset val="134"/>
      </rPr>
      <t xml:space="preserve"> 307.68</t>
    </r>
    <r>
      <rPr>
        <sz val="14"/>
        <rFont val="方正仿宋_GBK"/>
        <charset val="134"/>
      </rPr>
      <t>万元，中央少数民族发展资金</t>
    </r>
    <r>
      <rPr>
        <sz val="14"/>
        <rFont val="Times New Roman"/>
        <charset val="134"/>
      </rPr>
      <t>92.32</t>
    </r>
    <r>
      <rPr>
        <sz val="14"/>
        <rFont val="方正仿宋_GBK"/>
        <charset val="134"/>
      </rPr>
      <t>万元</t>
    </r>
  </si>
  <si>
    <r>
      <rPr>
        <sz val="14"/>
        <rFont val="宋体"/>
        <charset val="134"/>
        <scheme val="minor"/>
      </rPr>
      <t>堆龙德</t>
    </r>
    <r>
      <rPr>
        <sz val="14"/>
        <color rgb="FF000000"/>
        <rFont val="宋体"/>
        <charset val="134"/>
        <scheme val="minor"/>
      </rPr>
      <t>庆区古荣镇农业示范园区智慧农业建设项目</t>
    </r>
  </si>
  <si>
    <r>
      <rPr>
        <sz val="14"/>
        <rFont val="方正仿宋_GBK"/>
        <charset val="134"/>
      </rPr>
      <t>中央衔接资金资金</t>
    </r>
    <r>
      <rPr>
        <sz val="14"/>
        <rFont val="Times New Roman"/>
        <charset val="134"/>
      </rPr>
      <t>533.38</t>
    </r>
    <r>
      <rPr>
        <sz val="14"/>
        <rFont val="方正仿宋_GBK"/>
        <charset val="134"/>
      </rPr>
      <t>万元。</t>
    </r>
  </si>
  <si>
    <t>（二）美丽宜居整村推进类</t>
  </si>
  <si>
    <t>堆龙德庆区羊达街道帮普村人居环境整治项目</t>
  </si>
  <si>
    <t>本级衔接资金3069.31万元</t>
  </si>
  <si>
    <t>堆龙德庆区德庆镇邦村人居环境整治项目</t>
  </si>
  <si>
    <t>本级衔接资金4227.71万元</t>
  </si>
  <si>
    <t>堆龙德庆区乡村振兴示范村南巴村建设项目</t>
  </si>
  <si>
    <t>本级衔接资金3255.57万元</t>
  </si>
  <si>
    <t>堆龙德庆区马镇措麦村乡村振兴示范村建设项目</t>
  </si>
  <si>
    <t>中央衔接资金500万元，自治区衔接资金686.48万元，市级衔接资金696.92万元,乡村振兴专项市级配套资金723.96万元</t>
  </si>
  <si>
    <t>（三）生态补偿类</t>
  </si>
  <si>
    <t>堆龙德庆区2023年巩固拓展脱贫攻坚生态岗位项目</t>
  </si>
  <si>
    <t>中央林业改革发展资金484.75万元</t>
  </si>
  <si>
    <t>（三）扶贫贷款贴息类</t>
  </si>
  <si>
    <t>2022年扶贫产业项目贷款贴息资金</t>
  </si>
  <si>
    <t>中央衔接资金1600万元</t>
  </si>
  <si>
    <t xml:space="preserve">              （四）补贴类</t>
  </si>
  <si>
    <t>2023年堆龙德庆区帮扶车间补贴项目</t>
  </si>
  <si>
    <t>中央衔接资金11.7万元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</si>
</sst>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 "/>
    <numFmt numFmtId="178" formatCode="0.0%"/>
    <numFmt numFmtId="179" formatCode="0_ "/>
    <numFmt numFmtId="180" formatCode="0.00000_ "/>
  </numFmts>
  <fonts count="49">
    <font>
      <sz val="11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2"/>
      <name val="方正仿宋_GB18030"/>
      <charset val="134"/>
    </font>
    <font>
      <sz val="14"/>
      <name val="宋体"/>
      <charset val="134"/>
      <scheme val="minor"/>
    </font>
    <font>
      <b/>
      <sz val="14"/>
      <name val="方正仿宋_GB18030"/>
      <charset val="134"/>
    </font>
    <font>
      <sz val="14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36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ajor"/>
    </font>
    <font>
      <b/>
      <sz val="14"/>
      <name val="宋体"/>
      <charset val="0"/>
      <scheme val="major"/>
    </font>
    <font>
      <b/>
      <sz val="12"/>
      <name val="方正仿宋_GB18030"/>
      <charset val="0"/>
    </font>
    <font>
      <sz val="14"/>
      <name val="方正仿宋_GBK"/>
      <charset val="134"/>
    </font>
    <font>
      <b/>
      <sz val="14"/>
      <name val="方正仿宋_GB18030"/>
      <charset val="0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9"/>
      <color rgb="FF00000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  <scheme val="major"/>
    </font>
    <font>
      <sz val="14"/>
      <name val="方正仿宋_GB18030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1F497D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  <font>
      <sz val="11"/>
      <color rgb="FF000000"/>
      <name val="Tahoma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4"/>
      <name val="Times New Roman"/>
      <charset val="134"/>
    </font>
    <font>
      <sz val="14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808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82">
    <xf numFmtId="0" fontId="0" fillId="0" borderId="0">
      <alignment vertical="center"/>
    </xf>
    <xf numFmtId="43" fontId="8" fillId="0" borderId="0">
      <alignment vertical="top"/>
      <protection locked="0"/>
    </xf>
    <xf numFmtId="176" fontId="8" fillId="0" borderId="0" applyProtection="0">
      <alignment vertical="center"/>
    </xf>
    <xf numFmtId="9" fontId="8" fillId="0" borderId="0" applyProtection="0">
      <alignment vertical="center"/>
    </xf>
    <xf numFmtId="41" fontId="8" fillId="0" borderId="0" applyProtection="0">
      <alignment vertical="center"/>
    </xf>
    <xf numFmtId="42" fontId="8" fillId="0" borderId="0" applyProtection="0">
      <alignment vertical="center"/>
    </xf>
    <xf numFmtId="0" fontId="23" fillId="0" borderId="0" applyProtection="0">
      <alignment vertical="center"/>
    </xf>
    <xf numFmtId="0" fontId="24" fillId="0" borderId="0" applyProtection="0">
      <alignment vertical="center"/>
    </xf>
    <xf numFmtId="0" fontId="8" fillId="2" borderId="8" applyProtection="0">
      <alignment vertical="center"/>
    </xf>
    <xf numFmtId="0" fontId="25" fillId="0" borderId="0" applyProtection="0">
      <alignment vertical="center"/>
    </xf>
    <xf numFmtId="0" fontId="26" fillId="0" borderId="0" applyProtection="0">
      <alignment vertical="center"/>
    </xf>
    <xf numFmtId="0" fontId="27" fillId="0" borderId="0" applyProtection="0">
      <alignment vertical="center"/>
    </xf>
    <xf numFmtId="0" fontId="28" fillId="0" borderId="9" applyProtection="0">
      <alignment vertical="center"/>
    </xf>
    <xf numFmtId="0" fontId="29" fillId="0" borderId="9" applyProtection="0">
      <alignment vertical="center"/>
    </xf>
    <xf numFmtId="0" fontId="30" fillId="0" borderId="10" applyProtection="0">
      <alignment vertical="center"/>
    </xf>
    <xf numFmtId="0" fontId="30" fillId="0" borderId="0" applyProtection="0">
      <alignment vertical="center"/>
    </xf>
    <xf numFmtId="0" fontId="31" fillId="3" borderId="11" applyProtection="0">
      <alignment vertical="center"/>
    </xf>
    <xf numFmtId="0" fontId="32" fillId="4" borderId="12" applyProtection="0">
      <alignment vertical="center"/>
    </xf>
    <xf numFmtId="0" fontId="33" fillId="4" borderId="11" applyProtection="0">
      <alignment vertical="center"/>
    </xf>
    <xf numFmtId="0" fontId="34" fillId="5" borderId="13" applyProtection="0">
      <alignment vertical="center"/>
    </xf>
    <xf numFmtId="0" fontId="35" fillId="0" borderId="14" applyProtection="0">
      <alignment vertical="center"/>
    </xf>
    <xf numFmtId="0" fontId="36" fillId="0" borderId="15" applyProtection="0">
      <alignment vertical="center"/>
    </xf>
    <xf numFmtId="0" fontId="37" fillId="6" borderId="0" applyProtection="0">
      <alignment vertical="center"/>
    </xf>
    <xf numFmtId="0" fontId="38" fillId="7" borderId="0" applyProtection="0">
      <alignment vertical="center"/>
    </xf>
    <xf numFmtId="0" fontId="39" fillId="8" borderId="0" applyProtection="0">
      <alignment vertical="center"/>
    </xf>
    <xf numFmtId="0" fontId="40" fillId="9" borderId="0" applyProtection="0">
      <alignment vertical="center"/>
    </xf>
    <xf numFmtId="0" fontId="8" fillId="10" borderId="0" applyProtection="0">
      <alignment vertical="center"/>
    </xf>
    <xf numFmtId="0" fontId="8" fillId="11" borderId="0" applyProtection="0">
      <alignment vertical="center"/>
    </xf>
    <xf numFmtId="0" fontId="40" fillId="12" borderId="0" applyProtection="0">
      <alignment vertical="center"/>
    </xf>
    <xf numFmtId="0" fontId="40" fillId="13" borderId="0" applyProtection="0">
      <alignment vertical="center"/>
    </xf>
    <xf numFmtId="0" fontId="8" fillId="14" borderId="0" applyProtection="0">
      <alignment vertical="center"/>
    </xf>
    <xf numFmtId="0" fontId="8" fillId="15" borderId="0" applyProtection="0">
      <alignment vertical="center"/>
    </xf>
    <xf numFmtId="0" fontId="40" fillId="16" borderId="0" applyProtection="0">
      <alignment vertical="center"/>
    </xf>
    <xf numFmtId="0" fontId="40" fillId="17" borderId="0" applyProtection="0">
      <alignment vertical="center"/>
    </xf>
    <xf numFmtId="0" fontId="8" fillId="18" borderId="0" applyProtection="0">
      <alignment vertical="center"/>
    </xf>
    <xf numFmtId="0" fontId="8" fillId="19" borderId="0" applyProtection="0">
      <alignment vertical="center"/>
    </xf>
    <xf numFmtId="0" fontId="40" fillId="20" borderId="0" applyProtection="0">
      <alignment vertical="center"/>
    </xf>
    <xf numFmtId="0" fontId="40" fillId="21" borderId="0" applyProtection="0">
      <alignment vertical="center"/>
    </xf>
    <xf numFmtId="0" fontId="8" fillId="22" borderId="0" applyProtection="0">
      <alignment vertical="center"/>
    </xf>
    <xf numFmtId="0" fontId="8" fillId="23" borderId="0" applyProtection="0">
      <alignment vertical="center"/>
    </xf>
    <xf numFmtId="0" fontId="40" fillId="24" borderId="0" applyProtection="0">
      <alignment vertical="center"/>
    </xf>
    <xf numFmtId="0" fontId="40" fillId="25" borderId="0" applyProtection="0">
      <alignment vertical="center"/>
    </xf>
    <xf numFmtId="0" fontId="8" fillId="26" borderId="0" applyProtection="0">
      <alignment vertical="center"/>
    </xf>
    <xf numFmtId="0" fontId="8" fillId="27" borderId="0" applyProtection="0">
      <alignment vertical="center"/>
    </xf>
    <xf numFmtId="0" fontId="40" fillId="28" borderId="0" applyProtection="0">
      <alignment vertical="center"/>
    </xf>
    <xf numFmtId="0" fontId="40" fillId="29" borderId="0" applyProtection="0">
      <alignment vertical="center"/>
    </xf>
    <xf numFmtId="0" fontId="8" fillId="30" borderId="0" applyProtection="0">
      <alignment vertical="center"/>
    </xf>
    <xf numFmtId="0" fontId="8" fillId="31" borderId="0" applyProtection="0">
      <alignment vertical="center"/>
    </xf>
    <xf numFmtId="0" fontId="40" fillId="32" borderId="0" applyProtection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41" fillId="0" borderId="0" applyProtection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1" fillId="0" borderId="0">
      <protection locked="0"/>
    </xf>
    <xf numFmtId="0" fontId="44" fillId="0" borderId="0"/>
    <xf numFmtId="0" fontId="8" fillId="0" borderId="0">
      <alignment vertical="center"/>
    </xf>
    <xf numFmtId="0" fontId="8" fillId="33" borderId="0">
      <protection locked="0"/>
    </xf>
    <xf numFmtId="0" fontId="1" fillId="0" borderId="0" applyProtection="0">
      <alignment vertical="center"/>
    </xf>
    <xf numFmtId="0" fontId="42" fillId="0" borderId="0">
      <protection locked="0"/>
    </xf>
    <xf numFmtId="0" fontId="42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>
      <protection locked="0"/>
    </xf>
    <xf numFmtId="0" fontId="45" fillId="0" borderId="0" applyProtection="0"/>
    <xf numFmtId="0" fontId="46" fillId="0" borderId="0" applyProtection="0">
      <alignment vertical="center"/>
    </xf>
    <xf numFmtId="0" fontId="46" fillId="0" borderId="0" applyProtection="0"/>
    <xf numFmtId="0" fontId="0" fillId="0" borderId="0">
      <alignment vertical="center"/>
    </xf>
    <xf numFmtId="0" fontId="42" fillId="0" borderId="0" applyProtection="0">
      <alignment vertical="center"/>
    </xf>
    <xf numFmtId="0" fontId="42" fillId="0" borderId="0" applyProtection="0">
      <alignment vertical="center"/>
    </xf>
    <xf numFmtId="0" fontId="45" fillId="0" borderId="0">
      <protection locked="0"/>
    </xf>
    <xf numFmtId="0" fontId="0" fillId="0" borderId="0">
      <alignment vertical="center"/>
    </xf>
    <xf numFmtId="0" fontId="42" fillId="0" borderId="0" applyProtection="0"/>
    <xf numFmtId="0" fontId="45" fillId="0" borderId="0"/>
    <xf numFmtId="0" fontId="4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8" fillId="0" borderId="0" xfId="3">
      <alignment vertical="center"/>
    </xf>
    <xf numFmtId="178" fontId="8" fillId="0" borderId="0" xfId="3" applyNumberForma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7" fontId="11" fillId="0" borderId="7" xfId="0" applyNumberFormat="1" applyFont="1" applyFill="1" applyBorder="1" applyAlignment="1">
      <alignment horizontal="center" vertical="center" wrapText="1"/>
    </xf>
    <xf numFmtId="179" fontId="12" fillId="0" borderId="7" xfId="0" applyNumberFormat="1" applyFont="1" applyFill="1" applyBorder="1" applyAlignment="1">
      <alignment horizontal="center" vertical="center" wrapText="1"/>
    </xf>
    <xf numFmtId="177" fontId="13" fillId="0" borderId="7" xfId="0" applyNumberFormat="1" applyFont="1" applyFill="1" applyBorder="1" applyAlignment="1">
      <alignment horizontal="center" vertical="center" wrapText="1"/>
    </xf>
    <xf numFmtId="179" fontId="12" fillId="0" borderId="7" xfId="0" applyNumberFormat="1" applyFont="1" applyFill="1" applyBorder="1" applyAlignment="1">
      <alignment horizontal="left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79" fontId="5" fillId="0" borderId="7" xfId="0" applyNumberFormat="1" applyFont="1" applyFill="1" applyBorder="1" applyAlignment="1">
      <alignment horizontal="center" vertical="center" wrapText="1"/>
    </xf>
    <xf numFmtId="177" fontId="16" fillId="0" borderId="7" xfId="0" applyNumberFormat="1" applyFont="1" applyFill="1" applyBorder="1" applyAlignment="1">
      <alignment horizontal="center" vertical="center" wrapText="1"/>
    </xf>
    <xf numFmtId="31" fontId="5" fillId="0" borderId="7" xfId="0" applyNumberFormat="1" applyFont="1" applyFill="1" applyBorder="1" applyAlignment="1">
      <alignment horizontal="center" vertical="center" wrapText="1"/>
    </xf>
    <xf numFmtId="177" fontId="5" fillId="0" borderId="7" xfId="76" applyNumberFormat="1" applyFont="1" applyFill="1" applyBorder="1" applyAlignment="1" applyProtection="1">
      <alignment horizontal="center" vertical="center" wrapText="1"/>
    </xf>
    <xf numFmtId="0" fontId="5" fillId="0" borderId="7" xfId="76" applyNumberFormat="1" applyFont="1" applyFill="1" applyBorder="1" applyAlignment="1" applyProtection="1">
      <alignment horizontal="center" vertical="center" wrapText="1"/>
    </xf>
    <xf numFmtId="179" fontId="4" fillId="0" borderId="7" xfId="53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58" fontId="4" fillId="0" borderId="7" xfId="0" applyNumberFormat="1" applyFont="1" applyFill="1" applyBorder="1" applyAlignment="1">
      <alignment horizontal="center" vertical="center" wrapText="1"/>
    </xf>
    <xf numFmtId="177" fontId="11" fillId="0" borderId="7" xfId="76" applyNumberFormat="1" applyFont="1" applyFill="1" applyBorder="1" applyAlignment="1">
      <alignment horizontal="center" vertical="center" wrapText="1"/>
    </xf>
    <xf numFmtId="179" fontId="5" fillId="0" borderId="7" xfId="0" applyNumberFormat="1" applyFont="1" applyFill="1" applyBorder="1" applyAlignment="1">
      <alignment horizontal="left" vertical="center" wrapText="1"/>
    </xf>
    <xf numFmtId="177" fontId="16" fillId="0" borderId="7" xfId="0" applyNumberFormat="1" applyFont="1" applyFill="1" applyBorder="1" applyAlignment="1">
      <alignment horizontal="left" vertical="center" wrapText="1"/>
    </xf>
    <xf numFmtId="31" fontId="4" fillId="0" borderId="7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9" fillId="0" borderId="0" xfId="3" applyFont="1">
      <alignment vertical="center"/>
    </xf>
    <xf numFmtId="178" fontId="19" fillId="0" borderId="0" xfId="3" applyNumberFormat="1" applyFont="1">
      <alignment vertical="center"/>
    </xf>
    <xf numFmtId="9" fontId="8" fillId="0" borderId="7" xfId="3" applyBorder="1">
      <alignment vertical="center"/>
    </xf>
    <xf numFmtId="178" fontId="8" fillId="0" borderId="7" xfId="3" applyNumberFormat="1" applyBorder="1">
      <alignment vertical="center"/>
    </xf>
    <xf numFmtId="177" fontId="11" fillId="0" borderId="6" xfId="0" applyNumberFormat="1" applyFont="1" applyFill="1" applyBorder="1" applyAlignment="1">
      <alignment horizontal="center" vertical="center" wrapText="1"/>
    </xf>
    <xf numFmtId="9" fontId="20" fillId="0" borderId="7" xfId="3" applyFont="1" applyBorder="1" applyAlignment="1">
      <alignment horizontal="center" vertical="center"/>
    </xf>
    <xf numFmtId="178" fontId="20" fillId="0" borderId="7" xfId="3" applyNumberFormat="1" applyFont="1" applyBorder="1" applyAlignment="1">
      <alignment horizontal="center" vertical="center"/>
    </xf>
    <xf numFmtId="9" fontId="20" fillId="0" borderId="7" xfId="3" applyNumberFormat="1" applyFont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center" vertical="center" wrapText="1"/>
    </xf>
  </cellXfs>
  <cellStyles count="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0" xfId="49"/>
    <cellStyle name="常规 51" xfId="50"/>
    <cellStyle name="常规 14 10" xfId="51"/>
    <cellStyle name="常规 22" xfId="52"/>
    <cellStyle name="常规 3" xfId="53"/>
    <cellStyle name="常规 6" xfId="54"/>
    <cellStyle name="常规 73" xfId="55"/>
    <cellStyle name="常规_重新梳理十二五项目-3-10金主任办后改建设内容" xfId="56"/>
    <cellStyle name="常规 12 3 2 2 2" xfId="57"/>
    <cellStyle name="20% - 强调文字颜色 2 7 4 4" xfId="58"/>
    <cellStyle name="常规_整合明细.更新" xfId="59"/>
    <cellStyle name="常规 2 2 6" xfId="60"/>
    <cellStyle name="常规 10" xfId="61"/>
    <cellStyle name="常规 2 2" xfId="62"/>
    <cellStyle name="常规 11" xfId="63"/>
    <cellStyle name="常规_副本西藏自治区贫困县统筹整合使用财政涉农资金情况统计表（模版）参考表" xfId="64"/>
    <cellStyle name="常规_项目投入明细_10" xfId="65"/>
    <cellStyle name="常规 3 2 4" xfId="66"/>
    <cellStyle name="常规 2" xfId="67"/>
    <cellStyle name="常规 101 2" xfId="68"/>
    <cellStyle name="常规_扶贫资金整合明细表.调整" xfId="69"/>
    <cellStyle name="常规 10 5" xfId="70"/>
    <cellStyle name="常规_项目投入明细_8" xfId="71"/>
    <cellStyle name="样式 15" xfId="72"/>
    <cellStyle name="常规 2 2 2 2" xfId="73"/>
    <cellStyle name="常规_项目投入明细_11" xfId="74"/>
    <cellStyle name="常规 8" xfId="75"/>
    <cellStyle name="常规_Sheet1" xfId="76"/>
    <cellStyle name="常规 2 2 18" xfId="77"/>
    <cellStyle name="常规 16" xfId="78"/>
    <cellStyle name="常规 2 2 2" xfId="79"/>
    <cellStyle name="常规 2 2 3" xfId="80"/>
    <cellStyle name="常规 7 2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19050</xdr:colOff>
      <xdr:row>23</xdr:row>
      <xdr:rowOff>0</xdr:rowOff>
    </xdr:from>
    <xdr:to>
      <xdr:col>7</xdr:col>
      <xdr:colOff>38735</xdr:colOff>
      <xdr:row>23</xdr:row>
      <xdr:rowOff>191135</xdr:rowOff>
    </xdr:to>
    <xdr:pic>
      <xdr:nvPicPr>
        <xdr:cNvPr id="2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3695025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133350</xdr:colOff>
      <xdr:row>23</xdr:row>
      <xdr:rowOff>0</xdr:rowOff>
    </xdr:from>
    <xdr:to>
      <xdr:col>8</xdr:col>
      <xdr:colOff>266700</xdr:colOff>
      <xdr:row>23</xdr:row>
      <xdr:rowOff>191135</xdr:rowOff>
    </xdr:to>
    <xdr:pic>
      <xdr:nvPicPr>
        <xdr:cNvPr id="3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1927205" y="2369502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19050</xdr:colOff>
      <xdr:row>23</xdr:row>
      <xdr:rowOff>191135</xdr:rowOff>
    </xdr:to>
    <xdr:pic>
      <xdr:nvPicPr>
        <xdr:cNvPr id="4" name="图片 3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1335" y="23695025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19685</xdr:colOff>
      <xdr:row>23</xdr:row>
      <xdr:rowOff>191135</xdr:rowOff>
    </xdr:to>
    <xdr:pic>
      <xdr:nvPicPr>
        <xdr:cNvPr id="5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1335" y="23695025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120650</xdr:colOff>
      <xdr:row>5</xdr:row>
      <xdr:rowOff>171450</xdr:rowOff>
    </xdr:to>
    <xdr:pic>
      <xdr:nvPicPr>
        <xdr:cNvPr id="1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8510" y="269240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2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2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120650</xdr:colOff>
      <xdr:row>5</xdr:row>
      <xdr:rowOff>171450</xdr:rowOff>
    </xdr:to>
    <xdr:pic>
      <xdr:nvPicPr>
        <xdr:cNvPr id="2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8510" y="269240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2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0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1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4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5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3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3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3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4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4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4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120650</xdr:colOff>
      <xdr:row>5</xdr:row>
      <xdr:rowOff>171450</xdr:rowOff>
    </xdr:to>
    <xdr:pic>
      <xdr:nvPicPr>
        <xdr:cNvPr id="5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8510" y="269240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5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6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6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120650</xdr:colOff>
      <xdr:row>5</xdr:row>
      <xdr:rowOff>171450</xdr:rowOff>
    </xdr:to>
    <xdr:pic>
      <xdr:nvPicPr>
        <xdr:cNvPr id="6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8510" y="269240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4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5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6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0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71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7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7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8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8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120650</xdr:colOff>
      <xdr:row>5</xdr:row>
      <xdr:rowOff>171450</xdr:rowOff>
    </xdr:to>
    <xdr:pic>
      <xdr:nvPicPr>
        <xdr:cNvPr id="8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8510" y="269240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6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7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8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89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0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1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2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3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94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95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120650</xdr:colOff>
      <xdr:row>5</xdr:row>
      <xdr:rowOff>171450</xdr:rowOff>
    </xdr:to>
    <xdr:pic>
      <xdr:nvPicPr>
        <xdr:cNvPr id="9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8510" y="2692400"/>
          <a:ext cx="120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8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99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0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1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2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3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4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05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189230</xdr:rowOff>
    </xdr:to>
    <xdr:pic>
      <xdr:nvPicPr>
        <xdr:cNvPr id="106" name="图片 3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120015</xdr:colOff>
      <xdr:row>5</xdr:row>
      <xdr:rowOff>171450</xdr:rowOff>
    </xdr:to>
    <xdr:pic>
      <xdr:nvPicPr>
        <xdr:cNvPr id="107" name="图片 3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2400"/>
          <a:ext cx="1200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13</xdr:row>
      <xdr:rowOff>0</xdr:rowOff>
    </xdr:from>
    <xdr:to>
      <xdr:col>7</xdr:col>
      <xdr:colOff>38735</xdr:colOff>
      <xdr:row>13</xdr:row>
      <xdr:rowOff>191135</xdr:rowOff>
    </xdr:to>
    <xdr:pic>
      <xdr:nvPicPr>
        <xdr:cNvPr id="108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252220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133350</xdr:colOff>
      <xdr:row>13</xdr:row>
      <xdr:rowOff>0</xdr:rowOff>
    </xdr:from>
    <xdr:to>
      <xdr:col>8</xdr:col>
      <xdr:colOff>266700</xdr:colOff>
      <xdr:row>13</xdr:row>
      <xdr:rowOff>191135</xdr:rowOff>
    </xdr:to>
    <xdr:pic>
      <xdr:nvPicPr>
        <xdr:cNvPr id="109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1927205" y="1252220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</xdr:colOff>
      <xdr:row>13</xdr:row>
      <xdr:rowOff>191135</xdr:rowOff>
    </xdr:to>
    <xdr:pic>
      <xdr:nvPicPr>
        <xdr:cNvPr id="110" name="图片 3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1335" y="12522200"/>
          <a:ext cx="190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19685</xdr:colOff>
      <xdr:row>13</xdr:row>
      <xdr:rowOff>191135</xdr:rowOff>
    </xdr:to>
    <xdr:pic>
      <xdr:nvPicPr>
        <xdr:cNvPr id="111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1335" y="12522200"/>
          <a:ext cx="1968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266700</xdr:colOff>
      <xdr:row>13</xdr:row>
      <xdr:rowOff>191135</xdr:rowOff>
    </xdr:to>
    <xdr:pic>
      <xdr:nvPicPr>
        <xdr:cNvPr id="112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72380" y="1252220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13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14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15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16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17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18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19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20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21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22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23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24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25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26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27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28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29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30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31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32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33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34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35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36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37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38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39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40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45085</xdr:rowOff>
    </xdr:to>
    <xdr:sp>
      <xdr:nvSpPr>
        <xdr:cNvPr id="141" name="文本框 2"/>
        <xdr:cNvSpPr/>
      </xdr:nvSpPr>
      <xdr:spPr>
        <a:xfrm>
          <a:off x="2048510" y="2692400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45085</xdr:rowOff>
    </xdr:to>
    <xdr:sp>
      <xdr:nvSpPr>
        <xdr:cNvPr id="142" name="文本框 2"/>
        <xdr:cNvSpPr/>
      </xdr:nvSpPr>
      <xdr:spPr>
        <a:xfrm>
          <a:off x="2048510" y="2692400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45085</xdr:rowOff>
    </xdr:to>
    <xdr:sp>
      <xdr:nvSpPr>
        <xdr:cNvPr id="143" name="文本框 2"/>
        <xdr:cNvSpPr/>
      </xdr:nvSpPr>
      <xdr:spPr>
        <a:xfrm>
          <a:off x="2048510" y="2692400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45085</xdr:rowOff>
    </xdr:to>
    <xdr:sp>
      <xdr:nvSpPr>
        <xdr:cNvPr id="144" name="文本框 2"/>
        <xdr:cNvSpPr/>
      </xdr:nvSpPr>
      <xdr:spPr>
        <a:xfrm>
          <a:off x="2048510" y="2692400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45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46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47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36195</xdr:rowOff>
    </xdr:to>
    <xdr:sp>
      <xdr:nvSpPr>
        <xdr:cNvPr id="148" name="文本框 2"/>
        <xdr:cNvSpPr/>
      </xdr:nvSpPr>
      <xdr:spPr>
        <a:xfrm>
          <a:off x="2048510" y="2692400"/>
          <a:ext cx="1886585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49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50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51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36195</xdr:rowOff>
    </xdr:to>
    <xdr:sp>
      <xdr:nvSpPr>
        <xdr:cNvPr id="152" name="文本框 2"/>
        <xdr:cNvSpPr/>
      </xdr:nvSpPr>
      <xdr:spPr>
        <a:xfrm>
          <a:off x="2048510" y="2692400"/>
          <a:ext cx="198120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53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54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55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43180</xdr:rowOff>
    </xdr:to>
    <xdr:sp>
      <xdr:nvSpPr>
        <xdr:cNvPr id="156" name="文本框 2"/>
        <xdr:cNvSpPr/>
      </xdr:nvSpPr>
      <xdr:spPr>
        <a:xfrm>
          <a:off x="2048510" y="2692400"/>
          <a:ext cx="1886585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57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58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59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43180</xdr:rowOff>
    </xdr:to>
    <xdr:sp>
      <xdr:nvSpPr>
        <xdr:cNvPr id="160" name="文本框 2"/>
        <xdr:cNvSpPr/>
      </xdr:nvSpPr>
      <xdr:spPr>
        <a:xfrm>
          <a:off x="2048510" y="2692400"/>
          <a:ext cx="1981200" cy="55118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61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62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63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35560</xdr:rowOff>
    </xdr:to>
    <xdr:sp>
      <xdr:nvSpPr>
        <xdr:cNvPr id="164" name="文本框 2"/>
        <xdr:cNvSpPr/>
      </xdr:nvSpPr>
      <xdr:spPr>
        <a:xfrm>
          <a:off x="2048510" y="2692400"/>
          <a:ext cx="1886585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65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66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67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35560</xdr:rowOff>
    </xdr:to>
    <xdr:sp>
      <xdr:nvSpPr>
        <xdr:cNvPr id="168" name="文本框 2"/>
        <xdr:cNvSpPr/>
      </xdr:nvSpPr>
      <xdr:spPr>
        <a:xfrm>
          <a:off x="2048510" y="2692400"/>
          <a:ext cx="1981200" cy="5435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69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70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71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1886585</xdr:colOff>
      <xdr:row>6</xdr:row>
      <xdr:rowOff>45085</xdr:rowOff>
    </xdr:to>
    <xdr:sp>
      <xdr:nvSpPr>
        <xdr:cNvPr id="172" name="文本框 2"/>
        <xdr:cNvSpPr/>
      </xdr:nvSpPr>
      <xdr:spPr>
        <a:xfrm>
          <a:off x="2048510" y="2692400"/>
          <a:ext cx="1886585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45085</xdr:rowOff>
    </xdr:to>
    <xdr:sp>
      <xdr:nvSpPr>
        <xdr:cNvPr id="173" name="文本框 2"/>
        <xdr:cNvSpPr/>
      </xdr:nvSpPr>
      <xdr:spPr>
        <a:xfrm>
          <a:off x="2048510" y="2692400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45085</xdr:rowOff>
    </xdr:to>
    <xdr:sp>
      <xdr:nvSpPr>
        <xdr:cNvPr id="174" name="文本框 2"/>
        <xdr:cNvSpPr/>
      </xdr:nvSpPr>
      <xdr:spPr>
        <a:xfrm>
          <a:off x="2048510" y="2692400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1981200</xdr:colOff>
      <xdr:row>6</xdr:row>
      <xdr:rowOff>45085</xdr:rowOff>
    </xdr:to>
    <xdr:sp>
      <xdr:nvSpPr>
        <xdr:cNvPr id="175" name="文本框 2"/>
        <xdr:cNvSpPr/>
      </xdr:nvSpPr>
      <xdr:spPr>
        <a:xfrm rot="1260000">
          <a:off x="2048510" y="2692400"/>
          <a:ext cx="198120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19050</xdr:colOff>
      <xdr:row>23</xdr:row>
      <xdr:rowOff>0</xdr:rowOff>
    </xdr:from>
    <xdr:to>
      <xdr:col>7</xdr:col>
      <xdr:colOff>38735</xdr:colOff>
      <xdr:row>23</xdr:row>
      <xdr:rowOff>190500</xdr:rowOff>
    </xdr:to>
    <xdr:pic>
      <xdr:nvPicPr>
        <xdr:cNvPr id="176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3695025"/>
          <a:ext cx="1968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133350</xdr:colOff>
      <xdr:row>23</xdr:row>
      <xdr:rowOff>0</xdr:rowOff>
    </xdr:from>
    <xdr:to>
      <xdr:col>8</xdr:col>
      <xdr:colOff>266700</xdr:colOff>
      <xdr:row>23</xdr:row>
      <xdr:rowOff>190500</xdr:rowOff>
    </xdr:to>
    <xdr:pic>
      <xdr:nvPicPr>
        <xdr:cNvPr id="177" name="图片 3335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1927205" y="236950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19050</xdr:colOff>
      <xdr:row>23</xdr:row>
      <xdr:rowOff>190500</xdr:rowOff>
    </xdr:to>
    <xdr:pic>
      <xdr:nvPicPr>
        <xdr:cNvPr id="178" name="图片 3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1335" y="23695025"/>
          <a:ext cx="190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19685</xdr:colOff>
      <xdr:row>23</xdr:row>
      <xdr:rowOff>190500</xdr:rowOff>
    </xdr:to>
    <xdr:pic>
      <xdr:nvPicPr>
        <xdr:cNvPr id="179" name="图片 3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1335" y="23695025"/>
          <a:ext cx="1968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1"/>
  <sheetViews>
    <sheetView tabSelected="1" zoomScale="85" zoomScaleNormal="85" topLeftCell="D1" workbookViewId="0">
      <pane ySplit="5" topLeftCell="A13" activePane="bottomLeft" state="frozen"/>
      <selection/>
      <selection pane="bottomLeft" activeCell="A2" sqref="A2:S2"/>
    </sheetView>
  </sheetViews>
  <sheetFormatPr defaultColWidth="9" defaultRowHeight="13.5"/>
  <cols>
    <col min="1" max="1" width="9" style="8"/>
    <col min="2" max="2" width="17.8833333333333" style="8" customWidth="1"/>
    <col min="3" max="3" width="37.9333333333333" style="8" customWidth="1"/>
    <col min="4" max="4" width="18.5583333333333" style="9" customWidth="1"/>
    <col min="5" max="5" width="18.8833333333333" style="9" customWidth="1"/>
    <col min="6" max="6" width="16.825" style="10" customWidth="1"/>
    <col min="7" max="7" width="19.6666666666667" style="10" customWidth="1"/>
    <col min="8" max="8" width="16.025" style="10" customWidth="1"/>
    <col min="9" max="9" width="18.7333333333333" style="11" customWidth="1"/>
    <col min="10" max="10" width="14.5" style="12" customWidth="1"/>
    <col min="11" max="11" width="12.8833333333333" style="13" customWidth="1"/>
    <col min="12" max="12" width="14.5" style="12" customWidth="1"/>
    <col min="13" max="13" width="14.5" style="14" customWidth="1"/>
    <col min="14" max="14" width="23.3833333333333" style="12" customWidth="1"/>
    <col min="15" max="15" width="23.3833333333333" style="13" customWidth="1"/>
    <col min="16" max="16" width="11.7583333333333" style="12" customWidth="1"/>
    <col min="17" max="17" width="9.38333333333333" style="13" customWidth="1"/>
    <col min="18" max="18" width="17.25" style="8"/>
    <col min="19" max="19" width="13.625" style="13"/>
    <col min="20" max="16384" width="9" style="8"/>
  </cols>
  <sheetData>
    <row r="1" ht="33" customHeight="1" spans="1:1">
      <c r="A1" s="8" t="s">
        <v>0</v>
      </c>
    </row>
    <row r="2" ht="51" customHeight="1" spans="1:19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="1" customFormat="1" ht="30" customHeight="1" spans="1:19">
      <c r="A3" s="16" t="s">
        <v>2</v>
      </c>
      <c r="B3" s="16"/>
      <c r="C3" s="16"/>
      <c r="D3" s="17"/>
      <c r="E3" s="17"/>
      <c r="F3" s="17"/>
      <c r="G3" s="17"/>
      <c r="H3" s="17"/>
      <c r="I3" s="17"/>
      <c r="J3" s="58"/>
      <c r="K3" s="59"/>
      <c r="L3" s="58"/>
      <c r="M3" s="60"/>
      <c r="N3" s="58"/>
      <c r="O3" s="59"/>
      <c r="P3" s="58"/>
      <c r="Q3" s="59"/>
      <c r="S3" s="59"/>
    </row>
    <row r="4" ht="38" customHeight="1" spans="1:19">
      <c r="A4" s="18" t="s">
        <v>3</v>
      </c>
      <c r="B4" s="19" t="s">
        <v>4</v>
      </c>
      <c r="C4" s="20" t="s">
        <v>5</v>
      </c>
      <c r="D4" s="21"/>
      <c r="E4" s="22" t="s">
        <v>6</v>
      </c>
      <c r="F4" s="23"/>
      <c r="G4" s="23"/>
      <c r="H4" s="23"/>
      <c r="I4" s="23"/>
      <c r="J4" s="27" t="s">
        <v>7</v>
      </c>
      <c r="K4" s="61"/>
      <c r="L4" s="27"/>
      <c r="M4" s="62"/>
      <c r="N4" s="27"/>
      <c r="O4" s="61"/>
      <c r="P4" s="27"/>
      <c r="Q4" s="61"/>
      <c r="R4" s="27"/>
      <c r="S4" s="61"/>
    </row>
    <row r="5" ht="60" customHeight="1" spans="1:19">
      <c r="A5" s="24"/>
      <c r="B5" s="25"/>
      <c r="C5" s="26" t="s">
        <v>8</v>
      </c>
      <c r="D5" s="27" t="s">
        <v>9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63" t="s">
        <v>15</v>
      </c>
      <c r="K5" s="63" t="s">
        <v>16</v>
      </c>
      <c r="L5" s="63" t="s">
        <v>11</v>
      </c>
      <c r="M5" s="63" t="s">
        <v>16</v>
      </c>
      <c r="N5" s="63" t="s">
        <v>12</v>
      </c>
      <c r="O5" s="63" t="s">
        <v>16</v>
      </c>
      <c r="P5" s="63" t="s">
        <v>13</v>
      </c>
      <c r="Q5" s="63" t="s">
        <v>16</v>
      </c>
      <c r="R5" s="63" t="s">
        <v>14</v>
      </c>
      <c r="S5" s="63" t="s">
        <v>16</v>
      </c>
    </row>
    <row r="6" s="2" customFormat="1" ht="40" customHeight="1" spans="1:19">
      <c r="A6" s="28" t="s">
        <v>17</v>
      </c>
      <c r="B6" s="29"/>
      <c r="C6" s="30"/>
      <c r="D6" s="31">
        <f>D7+D14+D21+D23</f>
        <v>30905.03</v>
      </c>
      <c r="E6" s="31">
        <f t="shared" ref="E6:E17" si="0">SUM(F6:I6)</f>
        <v>30905.03</v>
      </c>
      <c r="F6" s="31">
        <f>F7+F21+F19+F23+F14</f>
        <v>15295.08</v>
      </c>
      <c r="G6" s="31">
        <f>G7+G14</f>
        <v>3136.48</v>
      </c>
      <c r="H6" s="31">
        <f>H14+H7+H19+H21+H23</f>
        <v>1920.88</v>
      </c>
      <c r="I6" s="31">
        <f>I14</f>
        <v>10552.59</v>
      </c>
      <c r="J6" s="55">
        <v>29281.532</v>
      </c>
      <c r="K6" s="64">
        <f>J6/E6</f>
        <v>0.947468162949526</v>
      </c>
      <c r="L6" s="55">
        <v>15250.04</v>
      </c>
      <c r="M6" s="65">
        <f>L6/F6</f>
        <v>0.997055262215039</v>
      </c>
      <c r="N6" s="55">
        <v>2141</v>
      </c>
      <c r="O6" s="64">
        <f>N6/G6</f>
        <v>0.682612355251747</v>
      </c>
      <c r="P6" s="55">
        <v>1337.6</v>
      </c>
      <c r="Q6" s="64">
        <f>P6/H6</f>
        <v>0.696347507392445</v>
      </c>
      <c r="R6" s="55">
        <v>10552.59</v>
      </c>
      <c r="S6" s="64">
        <f>R6/I6</f>
        <v>1</v>
      </c>
    </row>
    <row r="7" s="3" customFormat="1" ht="35" customHeight="1" spans="1:19">
      <c r="A7" s="32" t="s">
        <v>18</v>
      </c>
      <c r="B7" s="33"/>
      <c r="C7" s="34"/>
      <c r="D7" s="35">
        <f>D8+D9+D10+D11+D12+D13</f>
        <v>16133.38</v>
      </c>
      <c r="E7" s="31">
        <f t="shared" si="0"/>
        <v>16133.38</v>
      </c>
      <c r="F7" s="35">
        <f>F8+F9+F10+F11+F12+F13</f>
        <v>13683.38</v>
      </c>
      <c r="G7" s="35">
        <f>G8+G9+G10+G11</f>
        <v>2450</v>
      </c>
      <c r="H7" s="35">
        <f>H8+H9+H10+H11</f>
        <v>0</v>
      </c>
      <c r="I7" s="35">
        <f>I8+I9+I10+I11</f>
        <v>0</v>
      </c>
      <c r="J7" s="55">
        <f>J8+J9+J10+J12+J13</f>
        <v>13562.35</v>
      </c>
      <c r="K7" s="64">
        <f>J7/E7</f>
        <v>0.840639097324925</v>
      </c>
      <c r="L7" s="55">
        <f t="shared" ref="K7:S7" si="1">L8+L9+L10+L12+L13</f>
        <v>12638.64</v>
      </c>
      <c r="M7" s="65">
        <f>L7/F7</f>
        <v>0.923648981465106</v>
      </c>
      <c r="N7" s="55">
        <f t="shared" si="1"/>
        <v>923.71</v>
      </c>
      <c r="O7" s="64">
        <f>N7/G7</f>
        <v>0.377024489795918</v>
      </c>
      <c r="P7" s="55">
        <f t="shared" si="1"/>
        <v>0</v>
      </c>
      <c r="Q7" s="66">
        <v>0</v>
      </c>
      <c r="R7" s="55">
        <f t="shared" si="1"/>
        <v>0</v>
      </c>
      <c r="S7" s="66">
        <v>0</v>
      </c>
    </row>
    <row r="8" s="4" customFormat="1" ht="130" customHeight="1" spans="1:19">
      <c r="A8" s="36">
        <v>1</v>
      </c>
      <c r="B8" s="36" t="s">
        <v>19</v>
      </c>
      <c r="C8" s="37" t="s">
        <v>20</v>
      </c>
      <c r="D8" s="38">
        <f>E8</f>
        <v>3000</v>
      </c>
      <c r="E8" s="31">
        <f t="shared" si="0"/>
        <v>3000</v>
      </c>
      <c r="F8" s="36">
        <v>2100</v>
      </c>
      <c r="G8" s="36">
        <v>900</v>
      </c>
      <c r="H8" s="36"/>
      <c r="I8" s="36"/>
      <c r="J8" s="55">
        <v>2779.72</v>
      </c>
      <c r="K8" s="64">
        <f>J8/E8</f>
        <v>0.926573333333333</v>
      </c>
      <c r="L8" s="55">
        <v>2055.26</v>
      </c>
      <c r="M8" s="65">
        <f>L8/F8</f>
        <v>0.978695238095238</v>
      </c>
      <c r="N8" s="55">
        <v>724.46</v>
      </c>
      <c r="O8" s="64">
        <f>N8/G8</f>
        <v>0.804955555555556</v>
      </c>
      <c r="P8" s="55">
        <v>0</v>
      </c>
      <c r="Q8" s="66">
        <v>0</v>
      </c>
      <c r="R8" s="55">
        <v>0</v>
      </c>
      <c r="S8" s="66">
        <v>0</v>
      </c>
    </row>
    <row r="9" s="4" customFormat="1" ht="112" customHeight="1" spans="1:19">
      <c r="A9" s="36">
        <v>2</v>
      </c>
      <c r="B9" s="36" t="s">
        <v>21</v>
      </c>
      <c r="C9" s="37" t="s">
        <v>22</v>
      </c>
      <c r="D9" s="38">
        <f>E9</f>
        <v>2200</v>
      </c>
      <c r="E9" s="31">
        <f t="shared" si="0"/>
        <v>2200</v>
      </c>
      <c r="F9" s="36">
        <v>1650</v>
      </c>
      <c r="G9" s="36">
        <v>550</v>
      </c>
      <c r="H9" s="36"/>
      <c r="I9" s="36"/>
      <c r="J9" s="55">
        <v>1849.25</v>
      </c>
      <c r="K9" s="64">
        <f>J9/E9</f>
        <v>0.840568181818182</v>
      </c>
      <c r="L9" s="55">
        <v>1650</v>
      </c>
      <c r="M9" s="65">
        <f>L9/F9</f>
        <v>1</v>
      </c>
      <c r="N9" s="55">
        <v>199.25</v>
      </c>
      <c r="O9" s="64">
        <f>N9/G9</f>
        <v>0.362272727272727</v>
      </c>
      <c r="P9" s="55">
        <v>0</v>
      </c>
      <c r="Q9" s="66">
        <v>0</v>
      </c>
      <c r="R9" s="55">
        <v>0</v>
      </c>
      <c r="S9" s="66">
        <v>0</v>
      </c>
    </row>
    <row r="10" s="4" customFormat="1" ht="139" customHeight="1" spans="1:19">
      <c r="A10" s="36">
        <v>3</v>
      </c>
      <c r="B10" s="36" t="s">
        <v>23</v>
      </c>
      <c r="C10" s="37" t="s">
        <v>24</v>
      </c>
      <c r="D10" s="38">
        <f>E10</f>
        <v>8000</v>
      </c>
      <c r="E10" s="31">
        <f t="shared" si="0"/>
        <v>8000</v>
      </c>
      <c r="F10" s="36">
        <v>8000</v>
      </c>
      <c r="G10" s="36"/>
      <c r="H10" s="36"/>
      <c r="I10" s="36"/>
      <c r="J10" s="55">
        <v>8000</v>
      </c>
      <c r="K10" s="64">
        <f>J10/E10</f>
        <v>1</v>
      </c>
      <c r="L10" s="55">
        <v>8000</v>
      </c>
      <c r="M10" s="65">
        <f t="shared" ref="M10:M24" si="2">L10/F10</f>
        <v>1</v>
      </c>
      <c r="N10" s="55">
        <v>0</v>
      </c>
      <c r="O10" s="66">
        <v>0</v>
      </c>
      <c r="P10" s="55">
        <v>0</v>
      </c>
      <c r="Q10" s="66">
        <v>0</v>
      </c>
      <c r="R10" s="55">
        <v>0</v>
      </c>
      <c r="S10" s="66">
        <v>0</v>
      </c>
    </row>
    <row r="11" s="4" customFormat="1" ht="158" customHeight="1" spans="1:19">
      <c r="A11" s="36">
        <v>4</v>
      </c>
      <c r="B11" s="39" t="s">
        <v>25</v>
      </c>
      <c r="C11" s="37" t="s">
        <v>26</v>
      </c>
      <c r="D11" s="38">
        <v>2000</v>
      </c>
      <c r="E11" s="31">
        <f t="shared" si="0"/>
        <v>2000</v>
      </c>
      <c r="F11" s="36">
        <v>1000</v>
      </c>
      <c r="G11" s="36">
        <v>1000</v>
      </c>
      <c r="H11" s="36"/>
      <c r="I11" s="36"/>
      <c r="J11" s="67">
        <v>1530.81</v>
      </c>
      <c r="K11" s="64">
        <f t="shared" ref="K11:K24" si="3">J11/E11</f>
        <v>0.765405</v>
      </c>
      <c r="L11" s="67">
        <v>1000</v>
      </c>
      <c r="M11" s="65">
        <f t="shared" si="2"/>
        <v>1</v>
      </c>
      <c r="N11" s="67">
        <v>530.81</v>
      </c>
      <c r="O11" s="64">
        <f>N11/G11</f>
        <v>0.53081</v>
      </c>
      <c r="P11" s="67">
        <v>0</v>
      </c>
      <c r="Q11" s="66">
        <v>0</v>
      </c>
      <c r="R11" s="67">
        <v>0</v>
      </c>
      <c r="S11" s="66">
        <v>0</v>
      </c>
    </row>
    <row r="12" s="5" customFormat="1" ht="80" customHeight="1" spans="1:19">
      <c r="A12" s="36">
        <v>5</v>
      </c>
      <c r="B12" s="36" t="s">
        <v>27</v>
      </c>
      <c r="C12" s="37" t="s">
        <v>28</v>
      </c>
      <c r="D12" s="36">
        <v>400</v>
      </c>
      <c r="E12" s="31">
        <f t="shared" si="0"/>
        <v>400</v>
      </c>
      <c r="F12" s="36">
        <v>400</v>
      </c>
      <c r="G12" s="36"/>
      <c r="H12" s="36"/>
      <c r="I12" s="36"/>
      <c r="J12" s="67">
        <v>400</v>
      </c>
      <c r="K12" s="64">
        <f t="shared" si="3"/>
        <v>1</v>
      </c>
      <c r="L12" s="67">
        <v>400</v>
      </c>
      <c r="M12" s="65">
        <f t="shared" si="2"/>
        <v>1</v>
      </c>
      <c r="N12" s="67">
        <v>0</v>
      </c>
      <c r="O12" s="66">
        <v>0</v>
      </c>
      <c r="P12" s="67">
        <v>0</v>
      </c>
      <c r="Q12" s="66">
        <v>0</v>
      </c>
      <c r="R12" s="67">
        <v>0</v>
      </c>
      <c r="S12" s="66">
        <v>0</v>
      </c>
    </row>
    <row r="13" s="5" customFormat="1" ht="80" customHeight="1" spans="1:19">
      <c r="A13" s="36">
        <v>6</v>
      </c>
      <c r="B13" s="36" t="s">
        <v>29</v>
      </c>
      <c r="C13" s="37" t="s">
        <v>30</v>
      </c>
      <c r="D13" s="36">
        <v>533.38</v>
      </c>
      <c r="E13" s="31">
        <f t="shared" si="0"/>
        <v>533.38</v>
      </c>
      <c r="F13" s="36">
        <v>533.38</v>
      </c>
      <c r="G13" s="36"/>
      <c r="H13" s="36"/>
      <c r="I13" s="36"/>
      <c r="J13" s="67">
        <v>533.38</v>
      </c>
      <c r="K13" s="64">
        <f t="shared" si="3"/>
        <v>1</v>
      </c>
      <c r="L13" s="67">
        <v>533.38</v>
      </c>
      <c r="M13" s="65">
        <f t="shared" si="2"/>
        <v>1</v>
      </c>
      <c r="N13" s="67">
        <v>0</v>
      </c>
      <c r="O13" s="66">
        <v>0</v>
      </c>
      <c r="P13" s="67">
        <v>0</v>
      </c>
      <c r="Q13" s="66">
        <v>0</v>
      </c>
      <c r="R13" s="67">
        <v>0</v>
      </c>
      <c r="S13" s="66">
        <v>0</v>
      </c>
    </row>
    <row r="14" s="5" customFormat="1" ht="35" customHeight="1" spans="1:19">
      <c r="A14" s="40" t="s">
        <v>31</v>
      </c>
      <c r="B14" s="41"/>
      <c r="C14" s="42"/>
      <c r="D14" s="43">
        <f>D15+D16+D17+D18</f>
        <v>13159.95</v>
      </c>
      <c r="E14" s="31">
        <f t="shared" si="0"/>
        <v>13159.95</v>
      </c>
      <c r="F14" s="44">
        <f>F15+F16+F17+F18</f>
        <v>0</v>
      </c>
      <c r="G14" s="44">
        <f>G15+G16+G17+G18</f>
        <v>686.48</v>
      </c>
      <c r="H14" s="44">
        <f>H15+H16+H17+H18</f>
        <v>1920.88</v>
      </c>
      <c r="I14" s="43">
        <f>I15+I16+I17</f>
        <v>10552.59</v>
      </c>
      <c r="J14" s="67">
        <f>SUM(J15:J18)</f>
        <v>12576.67</v>
      </c>
      <c r="K14" s="64">
        <f t="shared" si="3"/>
        <v>0.95567764315214</v>
      </c>
      <c r="L14" s="67">
        <f t="shared" ref="K14:S14" si="4">SUM(L15:L18)</f>
        <v>0</v>
      </c>
      <c r="M14" s="65">
        <v>0</v>
      </c>
      <c r="N14" s="67">
        <f t="shared" si="4"/>
        <v>686.48</v>
      </c>
      <c r="O14" s="66">
        <v>1</v>
      </c>
      <c r="P14" s="67">
        <f t="shared" si="4"/>
        <v>1337.6</v>
      </c>
      <c r="Q14" s="66">
        <f>P14/H14</f>
        <v>0.696347507392445</v>
      </c>
      <c r="R14" s="67">
        <f t="shared" si="4"/>
        <v>10552.59</v>
      </c>
      <c r="S14" s="66">
        <v>1</v>
      </c>
    </row>
    <row r="15" s="4" customFormat="1" ht="80" customHeight="1" spans="1:19">
      <c r="A15" s="45">
        <v>1</v>
      </c>
      <c r="B15" s="38" t="s">
        <v>32</v>
      </c>
      <c r="C15" s="46" t="s">
        <v>33</v>
      </c>
      <c r="D15" s="47">
        <v>3069.31</v>
      </c>
      <c r="E15" s="31">
        <f t="shared" si="0"/>
        <v>3069.31</v>
      </c>
      <c r="F15" s="36"/>
      <c r="G15" s="36"/>
      <c r="H15" s="36"/>
      <c r="I15" s="47">
        <v>3069.31</v>
      </c>
      <c r="J15" s="67">
        <v>3069.31</v>
      </c>
      <c r="K15" s="64">
        <f t="shared" si="3"/>
        <v>1</v>
      </c>
      <c r="L15" s="67">
        <v>0</v>
      </c>
      <c r="M15" s="65">
        <v>0</v>
      </c>
      <c r="N15" s="67">
        <v>0</v>
      </c>
      <c r="O15" s="66">
        <v>0</v>
      </c>
      <c r="P15" s="67">
        <v>0</v>
      </c>
      <c r="Q15" s="66">
        <v>0</v>
      </c>
      <c r="R15" s="67">
        <v>3069.31</v>
      </c>
      <c r="S15" s="64">
        <f>R15/I15</f>
        <v>1</v>
      </c>
    </row>
    <row r="16" s="5" customFormat="1" ht="137" customHeight="1" spans="1:19">
      <c r="A16" s="45">
        <v>2</v>
      </c>
      <c r="B16" s="38" t="s">
        <v>34</v>
      </c>
      <c r="C16" s="46" t="s">
        <v>35</v>
      </c>
      <c r="D16" s="47">
        <v>4227.71</v>
      </c>
      <c r="E16" s="31">
        <f t="shared" si="0"/>
        <v>4227.71</v>
      </c>
      <c r="F16" s="36"/>
      <c r="G16" s="36"/>
      <c r="H16" s="36"/>
      <c r="I16" s="47">
        <v>4227.71</v>
      </c>
      <c r="J16" s="67">
        <v>4227.71</v>
      </c>
      <c r="K16" s="64">
        <f t="shared" si="3"/>
        <v>1</v>
      </c>
      <c r="L16" s="67">
        <v>0</v>
      </c>
      <c r="M16" s="65">
        <v>0</v>
      </c>
      <c r="N16" s="67">
        <v>0</v>
      </c>
      <c r="O16" s="66">
        <v>0</v>
      </c>
      <c r="P16" s="67">
        <v>0</v>
      </c>
      <c r="Q16" s="66">
        <v>0</v>
      </c>
      <c r="R16" s="67">
        <v>4227.71</v>
      </c>
      <c r="S16" s="64">
        <f>R16/I16</f>
        <v>1</v>
      </c>
    </row>
    <row r="17" s="5" customFormat="1" ht="268" customHeight="1" spans="1:19">
      <c r="A17" s="45">
        <v>3</v>
      </c>
      <c r="B17" s="38" t="s">
        <v>36</v>
      </c>
      <c r="C17" s="36" t="s">
        <v>37</v>
      </c>
      <c r="D17" s="47">
        <v>3255.57</v>
      </c>
      <c r="E17" s="31">
        <f t="shared" si="0"/>
        <v>3255.57</v>
      </c>
      <c r="F17" s="36"/>
      <c r="G17" s="36"/>
      <c r="H17" s="36"/>
      <c r="I17" s="47">
        <v>3255.57</v>
      </c>
      <c r="J17" s="68">
        <v>3255.57</v>
      </c>
      <c r="K17" s="64">
        <f t="shared" si="3"/>
        <v>1</v>
      </c>
      <c r="L17" s="67">
        <v>0</v>
      </c>
      <c r="M17" s="65">
        <v>0</v>
      </c>
      <c r="N17" s="67">
        <v>0</v>
      </c>
      <c r="O17" s="66">
        <v>0</v>
      </c>
      <c r="P17" s="67">
        <v>0</v>
      </c>
      <c r="Q17" s="66">
        <v>0</v>
      </c>
      <c r="R17" s="67">
        <v>3255.57</v>
      </c>
      <c r="S17" s="64">
        <f>R17/I17</f>
        <v>1</v>
      </c>
    </row>
    <row r="18" s="5" customFormat="1" ht="80" customHeight="1" spans="1:19">
      <c r="A18" s="45">
        <v>4</v>
      </c>
      <c r="B18" s="38" t="s">
        <v>38</v>
      </c>
      <c r="C18" s="36" t="s">
        <v>39</v>
      </c>
      <c r="D18" s="38">
        <v>2607.36</v>
      </c>
      <c r="E18" s="38">
        <v>2607.36</v>
      </c>
      <c r="F18" s="36"/>
      <c r="G18" s="36">
        <v>686.48</v>
      </c>
      <c r="H18" s="36">
        <v>1920.88</v>
      </c>
      <c r="I18" s="69"/>
      <c r="J18" s="67">
        <v>2024.08</v>
      </c>
      <c r="K18" s="64">
        <f t="shared" si="3"/>
        <v>0.776294796269023</v>
      </c>
      <c r="L18" s="67">
        <v>0</v>
      </c>
      <c r="M18" s="65">
        <v>0</v>
      </c>
      <c r="N18" s="67">
        <v>686.48</v>
      </c>
      <c r="O18" s="66">
        <v>0</v>
      </c>
      <c r="P18" s="67">
        <v>1337.6</v>
      </c>
      <c r="Q18" s="64">
        <f>P18/H18</f>
        <v>0.696347507392445</v>
      </c>
      <c r="R18" s="67">
        <v>0</v>
      </c>
      <c r="S18" s="66">
        <v>0</v>
      </c>
    </row>
    <row r="19" s="5" customFormat="1" ht="46" customHeight="1" spans="1:19">
      <c r="A19" s="40" t="s">
        <v>40</v>
      </c>
      <c r="B19" s="41"/>
      <c r="C19" s="36"/>
      <c r="D19" s="48">
        <v>0</v>
      </c>
      <c r="E19" s="48">
        <v>449.05</v>
      </c>
      <c r="F19" s="48">
        <v>0</v>
      </c>
      <c r="G19" s="48">
        <v>0</v>
      </c>
      <c r="H19" s="48">
        <v>0</v>
      </c>
      <c r="I19" s="48">
        <v>0</v>
      </c>
      <c r="J19" s="67">
        <v>448.35</v>
      </c>
      <c r="K19" s="65">
        <f t="shared" si="3"/>
        <v>0.998441153546376</v>
      </c>
      <c r="L19" s="67">
        <v>0</v>
      </c>
      <c r="M19" s="65">
        <v>0</v>
      </c>
      <c r="N19" s="67">
        <v>0</v>
      </c>
      <c r="O19" s="66">
        <v>0</v>
      </c>
      <c r="P19" s="67">
        <v>0</v>
      </c>
      <c r="Q19" s="66">
        <v>0</v>
      </c>
      <c r="R19" s="67">
        <v>0</v>
      </c>
      <c r="S19" s="66">
        <v>0</v>
      </c>
    </row>
    <row r="20" s="5" customFormat="1" ht="100" customHeight="1" spans="1:19">
      <c r="A20" s="45">
        <v>1</v>
      </c>
      <c r="B20" s="49" t="s">
        <v>41</v>
      </c>
      <c r="C20" s="36" t="s">
        <v>42</v>
      </c>
      <c r="D20" s="38">
        <v>0</v>
      </c>
      <c r="E20" s="38">
        <v>449.05</v>
      </c>
      <c r="F20" s="38">
        <v>0</v>
      </c>
      <c r="G20" s="36">
        <v>0</v>
      </c>
      <c r="H20" s="36">
        <v>0</v>
      </c>
      <c r="I20" s="36">
        <v>0</v>
      </c>
      <c r="J20" s="67">
        <v>448.35</v>
      </c>
      <c r="K20" s="65">
        <f t="shared" si="3"/>
        <v>0.998441153546376</v>
      </c>
      <c r="L20" s="67">
        <v>0</v>
      </c>
      <c r="M20" s="65">
        <v>0</v>
      </c>
      <c r="N20" s="67">
        <v>0</v>
      </c>
      <c r="O20" s="66">
        <v>0</v>
      </c>
      <c r="P20" s="67">
        <v>0</v>
      </c>
      <c r="Q20" s="66">
        <v>0</v>
      </c>
      <c r="R20" s="67">
        <v>0</v>
      </c>
      <c r="S20" s="66">
        <v>0</v>
      </c>
    </row>
    <row r="21" s="5" customFormat="1" ht="35" customHeight="1" spans="1:19">
      <c r="A21" s="40" t="s">
        <v>43</v>
      </c>
      <c r="B21" s="41"/>
      <c r="C21" s="42"/>
      <c r="D21" s="48">
        <v>1600</v>
      </c>
      <c r="E21" s="48">
        <v>1600</v>
      </c>
      <c r="F21" s="48">
        <f t="shared" ref="D21:I21" si="5">F22</f>
        <v>1600</v>
      </c>
      <c r="G21" s="48">
        <f t="shared" si="5"/>
        <v>0</v>
      </c>
      <c r="H21" s="48">
        <f t="shared" si="5"/>
        <v>0</v>
      </c>
      <c r="I21" s="48">
        <f t="shared" si="5"/>
        <v>0</v>
      </c>
      <c r="J21" s="67">
        <v>1600</v>
      </c>
      <c r="K21" s="64">
        <f t="shared" si="3"/>
        <v>1</v>
      </c>
      <c r="L21" s="67">
        <v>1600</v>
      </c>
      <c r="M21" s="65">
        <f t="shared" si="2"/>
        <v>1</v>
      </c>
      <c r="N21" s="67">
        <v>0</v>
      </c>
      <c r="O21" s="66">
        <v>0</v>
      </c>
      <c r="P21" s="67">
        <v>0</v>
      </c>
      <c r="Q21" s="66">
        <v>0</v>
      </c>
      <c r="R21" s="67">
        <v>0</v>
      </c>
      <c r="S21" s="66">
        <v>0</v>
      </c>
    </row>
    <row r="22" s="4" customFormat="1" ht="80" customHeight="1" spans="1:19">
      <c r="A22" s="36">
        <v>1</v>
      </c>
      <c r="B22" s="36" t="s">
        <v>44</v>
      </c>
      <c r="C22" s="50" t="s">
        <v>45</v>
      </c>
      <c r="D22" s="38">
        <v>1600</v>
      </c>
      <c r="E22" s="38">
        <v>1600</v>
      </c>
      <c r="F22" s="38">
        <v>1600</v>
      </c>
      <c r="G22" s="51"/>
      <c r="H22" s="36"/>
      <c r="I22" s="36"/>
      <c r="J22" s="67">
        <v>1600</v>
      </c>
      <c r="K22" s="64">
        <f t="shared" si="3"/>
        <v>1</v>
      </c>
      <c r="L22" s="67">
        <v>1600</v>
      </c>
      <c r="M22" s="65">
        <f t="shared" si="2"/>
        <v>1</v>
      </c>
      <c r="N22" s="67">
        <v>0</v>
      </c>
      <c r="O22" s="66">
        <v>0</v>
      </c>
      <c r="P22" s="67">
        <v>0</v>
      </c>
      <c r="Q22" s="66">
        <v>0</v>
      </c>
      <c r="R22" s="67">
        <v>0</v>
      </c>
      <c r="S22" s="66">
        <v>0</v>
      </c>
    </row>
    <row r="23" s="6" customFormat="1" ht="18.75" spans="1:19">
      <c r="A23" s="52" t="s">
        <v>46</v>
      </c>
      <c r="B23" s="53"/>
      <c r="C23" s="54"/>
      <c r="D23" s="27">
        <v>11.7</v>
      </c>
      <c r="E23" s="27">
        <v>11.7</v>
      </c>
      <c r="F23" s="27">
        <v>11.7</v>
      </c>
      <c r="G23" s="51"/>
      <c r="H23" s="36"/>
      <c r="I23" s="36"/>
      <c r="J23" s="67">
        <v>11.4</v>
      </c>
      <c r="K23" s="64">
        <f t="shared" si="3"/>
        <v>0.974358974358974</v>
      </c>
      <c r="L23" s="67">
        <v>11.4</v>
      </c>
      <c r="M23" s="65">
        <f t="shared" si="2"/>
        <v>0.974358974358974</v>
      </c>
      <c r="N23" s="67">
        <v>0</v>
      </c>
      <c r="O23" s="66">
        <v>0</v>
      </c>
      <c r="P23" s="67">
        <v>0</v>
      </c>
      <c r="Q23" s="66">
        <v>0</v>
      </c>
      <c r="R23" s="67">
        <v>0</v>
      </c>
      <c r="S23" s="66">
        <v>0</v>
      </c>
    </row>
    <row r="24" s="7" customFormat="1" ht="80" customHeight="1" spans="1:19">
      <c r="A24" s="36">
        <v>1</v>
      </c>
      <c r="B24" s="49" t="s">
        <v>47</v>
      </c>
      <c r="C24" s="50" t="s">
        <v>48</v>
      </c>
      <c r="D24" s="55">
        <v>11.7</v>
      </c>
      <c r="E24" s="55">
        <v>11.7</v>
      </c>
      <c r="F24" s="55">
        <v>11.7</v>
      </c>
      <c r="G24" s="56"/>
      <c r="H24" s="56"/>
      <c r="I24" s="55"/>
      <c r="J24" s="67">
        <v>11.4</v>
      </c>
      <c r="K24" s="64">
        <f t="shared" si="3"/>
        <v>0.974358974358974</v>
      </c>
      <c r="L24" s="67">
        <v>11.4</v>
      </c>
      <c r="M24" s="65">
        <f t="shared" si="2"/>
        <v>0.974358974358974</v>
      </c>
      <c r="N24" s="67">
        <v>0</v>
      </c>
      <c r="O24" s="66">
        <v>0</v>
      </c>
      <c r="P24" s="67">
        <v>0</v>
      </c>
      <c r="Q24" s="66">
        <v>0</v>
      </c>
      <c r="R24" s="67">
        <v>0</v>
      </c>
      <c r="S24" s="66">
        <v>0</v>
      </c>
    </row>
    <row r="30" ht="25" customHeight="1"/>
    <row r="31" spans="5:5">
      <c r="E31" s="57"/>
    </row>
  </sheetData>
  <mergeCells count="13">
    <mergeCell ref="A2:S2"/>
    <mergeCell ref="A3:I3"/>
    <mergeCell ref="C4:D4"/>
    <mergeCell ref="E4:I4"/>
    <mergeCell ref="J4:S4"/>
    <mergeCell ref="A6:B6"/>
    <mergeCell ref="A7:B7"/>
    <mergeCell ref="A14:B14"/>
    <mergeCell ref="A19:B19"/>
    <mergeCell ref="A21:B21"/>
    <mergeCell ref="A23:B23"/>
    <mergeCell ref="A4:A5"/>
    <mergeCell ref="B4:B5"/>
  </mergeCells>
  <printOptions horizontalCentered="1"/>
  <pageMargins left="0.826388888888889" right="0.700694444444445" top="1.0625" bottom="0.393055555555556" header="0.298611111111111" footer="0.298611111111111"/>
  <pageSetup paperSize="8" scale="37" fitToHeight="0" orientation="landscape" horizontalDpi="600"/>
  <headerFooter>
    <oddFooter>&amp;C&amp;"宋体,常规"&amp;11第 &amp;"宋体,常规"&amp;11&amp;P&amp;"宋体,常规"&amp;11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2022-05-04T22:13:00Z</dcterms:created>
  <dcterms:modified xsi:type="dcterms:W3CDTF">2023-12-08T04:07:11Z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76B5D2C9CBA24B2DA636B487D990102F_13</vt:lpwstr>
  </property>
  <property fmtid="{D5CDD505-2E9C-101B-9397-08002B2CF9AE}" pid="3" name="KSOProductBuildVer">
    <vt:lpwstr>2052-12.1.0.15712</vt:lpwstr>
  </property>
</Properties>
</file>