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66" activeTab="3"/>
  </bookViews>
  <sheets>
    <sheet name="来源表" sheetId="20" r:id="rId1"/>
    <sheet name="项目表" sheetId="17" r:id="rId2"/>
    <sheet name="整合工作表3" sheetId="21" r:id="rId3"/>
    <sheet name="资产后续管理" sheetId="22" r:id="rId4"/>
  </sheets>
  <definedNames>
    <definedName name="_xlnm._FilterDatabase" localSheetId="1" hidden="1">项目表!$A$1:$AF$36</definedName>
    <definedName name="_xlnm.Print_Titles" localSheetId="1">项目表!$2:$5</definedName>
    <definedName name="_xlnm.Print_Titles" localSheetId="0">来源表!$1:$6</definedName>
    <definedName name="_xlnm.Print_Titles" localSheetId="3">资产后续管理!$2:$3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<sst xmlns="http://schemas.openxmlformats.org/spreadsheetml/2006/main" count="507" uniqueCount="262">
  <si>
    <t>附件1：</t>
  </si>
  <si>
    <t>西藏自治区拉萨市堆龙德庆区2024年统筹整合资金来源及支出表</t>
  </si>
  <si>
    <t xml:space="preserve">填报单位（盖章）：堆龙德庆区财政局、乡村振兴局        </t>
  </si>
  <si>
    <t>单位：万元</t>
  </si>
  <si>
    <t>序号</t>
  </si>
  <si>
    <t>财政资金名称</t>
  </si>
  <si>
    <t>2023年度资金（万元）</t>
  </si>
  <si>
    <t>2024年度资金（万元）</t>
  </si>
  <si>
    <t>备注</t>
  </si>
  <si>
    <t>总规模</t>
  </si>
  <si>
    <t>脱贫县整合资金规模</t>
  </si>
  <si>
    <t>脱贫县计划整合资金规模</t>
  </si>
  <si>
    <t>脱贫县已整合资金规模</t>
  </si>
  <si>
    <t>栏次</t>
  </si>
  <si>
    <t>2≥3</t>
  </si>
  <si>
    <t>4＞5</t>
  </si>
  <si>
    <t>5≥6</t>
  </si>
  <si>
    <t>一</t>
  </si>
  <si>
    <t>中央财政资金小计</t>
  </si>
  <si>
    <t>财政衔接资金</t>
  </si>
  <si>
    <t>水利发展资金</t>
  </si>
  <si>
    <t>农业生产发展资金</t>
  </si>
  <si>
    <t>林业改革发展资金</t>
  </si>
  <si>
    <t>农田建设补助资金</t>
  </si>
  <si>
    <t>农村综合改革转移支付</t>
  </si>
  <si>
    <t>林业生态保护恢复资金（草原生态修复治理补助资金部分）</t>
  </si>
  <si>
    <t>农村环境整治资金</t>
  </si>
  <si>
    <t>车辆购置税收入补助地方用于一般公路建设项目资金（支持农村公路部分）</t>
  </si>
  <si>
    <t>农村危房改造补助资金（农村危房改造部分）</t>
  </si>
  <si>
    <t>中央专项彩票公益金支持扶贫资金</t>
  </si>
  <si>
    <t>产粮大县奖励资金</t>
  </si>
  <si>
    <t>生猪（牛羊）调出大县奖励资金</t>
  </si>
  <si>
    <t>农业资源及生态保护补助资金（对农民的直接补贴除外）</t>
  </si>
  <si>
    <t>服务业发展专项资金（支持新农村现代流通服务网络工程部分）</t>
  </si>
  <si>
    <t>旅游发展基金</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</si>
  <si>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</si>
  <si>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自治区财政资金小计</t>
  </si>
  <si>
    <t>农业生产发展金（含农牧民技能培训）</t>
  </si>
  <si>
    <t>林业改革发展资金（含防沙治沙、重点区域造林）</t>
  </si>
  <si>
    <t>自治区彩票公益金支持扶贫开发（纳入统筹整合部分）</t>
  </si>
  <si>
    <t>农业资源及生态环境保护补助资金</t>
  </si>
  <si>
    <t>旅游发展资金（纳入统筹整合部分）</t>
  </si>
  <si>
    <t>自治区强基惠民经费（纳入统筹整合部分）</t>
  </si>
  <si>
    <t>应用技术研究与开发专项资金（原农科三费）（纳入统筹整合部分）</t>
  </si>
  <si>
    <t>农村公路养护人员补助资金</t>
  </si>
  <si>
    <t>其他涉农资金（盘活资金）</t>
  </si>
  <si>
    <t>二</t>
  </si>
  <si>
    <t>地（市）级资金小计</t>
  </si>
  <si>
    <t>农牧业专项资金</t>
  </si>
  <si>
    <t>林业发展资金</t>
  </si>
  <si>
    <t>技能及就业培训资金</t>
  </si>
  <si>
    <t>农业科技发展资金</t>
  </si>
  <si>
    <t>旅游发展资金</t>
  </si>
  <si>
    <t>三</t>
  </si>
  <si>
    <t>县（区）级资金小计</t>
  </si>
  <si>
    <t>四</t>
  </si>
  <si>
    <t>四级合计</t>
  </si>
  <si>
    <t>其中用于建档立卡脱贫村的资金规模</t>
  </si>
  <si>
    <t>其中用于建档立卡脱贫人口的资金规模</t>
  </si>
  <si>
    <t>西藏自治区2024年脱贫县财政衔接推进乡村振兴补助资金实施方案明细表</t>
  </si>
  <si>
    <t>填报单位：堆龙德庆区乡村振兴局</t>
  </si>
  <si>
    <t>金额单位：万元</t>
  </si>
  <si>
    <t>县（区)、乡（镇）名称</t>
  </si>
  <si>
    <t>项目名称</t>
  </si>
  <si>
    <t>建设地点（所在乡村名）</t>
  </si>
  <si>
    <t>项目建设内容</t>
  </si>
  <si>
    <t>项目性质      （新建或续建）</t>
  </si>
  <si>
    <t>项目主管部门</t>
  </si>
  <si>
    <t>项目                            责任人及联系电话</t>
  </si>
  <si>
    <t xml:space="preserve">项目                                开工时间     </t>
  </si>
  <si>
    <t xml:space="preserve">预计                                   竣工时间    </t>
  </si>
  <si>
    <t>财政衔接推进乡村振兴补助资金来源及金额</t>
  </si>
  <si>
    <t>投资计划(万元)</t>
  </si>
  <si>
    <t>项目预计年均实现收益                           （万元）</t>
  </si>
  <si>
    <t>项目受益群众户                        (户)</t>
  </si>
  <si>
    <t>项目受益群众人数                       (人)</t>
  </si>
  <si>
    <t>其中</t>
  </si>
  <si>
    <t>产业项目分类。1.种植类、2养殖类、3.加工类、4商贸流通类、5乡村旅游类、6.产业配套基础设施类、7其他</t>
  </si>
  <si>
    <t>基础设施分类。1.水利、2.电力、3.交通、4.通讯网络、5.危房改造、6.其他</t>
  </si>
  <si>
    <t>宜居宜业和美乡村建设。1.宜居宜业和美村、2.人居环境整治项目、3新风貌</t>
  </si>
  <si>
    <t>搬迁后扶类。1.易地搬迁、2。抵边搬迁、3.三岩搬迁、4.极高海拔搬迁</t>
  </si>
  <si>
    <t>其他资金项目。1.以工代赈、2.少数民族发展</t>
  </si>
  <si>
    <t>资金来源名称</t>
  </si>
  <si>
    <t>金额(万元)</t>
  </si>
  <si>
    <t>总投资</t>
  </si>
  <si>
    <t>中央财政衔接推进乡村振兴补助资金</t>
  </si>
  <si>
    <t>自治区财政                 衔接推进乡村振兴补助资金</t>
  </si>
  <si>
    <t>地（市）财政衔接推进乡村振兴补助资金</t>
  </si>
  <si>
    <t>县（区）财政衔接推进乡村振兴补助资金</t>
  </si>
  <si>
    <t>援藏资金</t>
  </si>
  <si>
    <t>银行                             贷款</t>
  </si>
  <si>
    <t>项目单位自筹</t>
  </si>
  <si>
    <t>其他                  资金                （含整合资金）</t>
  </si>
  <si>
    <t>受益脱贫户数（含监测对象）</t>
  </si>
  <si>
    <t>受益脱贫人数（含监测对象）</t>
  </si>
  <si>
    <t>行次</t>
  </si>
  <si>
    <t>一、堆龙德庆区</t>
  </si>
  <si>
    <t>(一)生产发展类（含产业基础设施配套类）</t>
  </si>
  <si>
    <t>堆龙德庆区</t>
  </si>
  <si>
    <t>堆龙德庆区宇妥林卡乡村旅游建设项目</t>
  </si>
  <si>
    <t>德庆镇邱桑村</t>
  </si>
  <si>
    <r>
      <rPr>
        <b/>
        <sz val="11"/>
        <rFont val="仿宋"/>
        <charset val="134"/>
      </rPr>
      <t>必要性：</t>
    </r>
    <r>
      <rPr>
        <sz val="11"/>
        <rFont val="仿宋"/>
        <charset val="134"/>
      </rPr>
      <t>本项目通过对林卡的改造和新建部分功能，来完善基础设施的建设，提升林卡的收益，满足游客对多元化旅游的需求；促进旅游经济的发展的同时也可带动手工艺品、农副产品等产业的发展，为村民提供增收的渠道，达到巩固脱贫攻坚成果的目的，助力邱桑村乡村振兴；提供更多的就业岗位，扩大结业需要，落实旅游业成为促就业、惠民生的重要举措。</t>
    </r>
    <r>
      <rPr>
        <b/>
        <sz val="11"/>
        <rFont val="仿宋"/>
        <charset val="134"/>
      </rPr>
      <t>可行性：</t>
    </r>
    <r>
      <rPr>
        <sz val="11"/>
        <rFont val="仿宋"/>
        <charset val="134"/>
      </rPr>
      <t>项目选址位于邱桑村1组，为宇妥云丹贡布诞生地，有着良好的地理位置和自然资源，邱桑村作为文化名村同时也有着深厚的文化底蕴，项目用地的水电管网、道路设施已完善，故建设条件可行；每年通过向村集体分红，提供部分工作岗位，得到村集体和村民的支持，群众基础可行；项目建设也符合相关文旅政策，政策条件可行。</t>
    </r>
    <r>
      <rPr>
        <b/>
        <sz val="11"/>
        <rFont val="仿宋"/>
        <charset val="134"/>
      </rPr>
      <t>建设内容：</t>
    </r>
    <r>
      <rPr>
        <sz val="11"/>
        <rFont val="仿宋"/>
        <charset val="134"/>
      </rPr>
      <t>提升藏药浴体验区443.65平方米、既有藏药浴房改造592.92平方米、既有超市改造30.24平方米、环境提升及附属工程。</t>
    </r>
    <r>
      <rPr>
        <b/>
        <sz val="11"/>
        <rFont val="仿宋"/>
        <charset val="134"/>
      </rPr>
      <t>项目经营主体：</t>
    </r>
    <r>
      <rPr>
        <sz val="11"/>
        <rFont val="仿宋"/>
        <charset val="134"/>
      </rPr>
      <t>邱桑村委会。</t>
    </r>
  </si>
  <si>
    <t>新建</t>
  </si>
  <si>
    <t>乡村振兴局</t>
  </si>
  <si>
    <t>王亚娟18008912995</t>
  </si>
  <si>
    <r>
      <rPr>
        <sz val="11"/>
        <rFont val="方正仿宋_GBK"/>
        <charset val="134"/>
      </rPr>
      <t>中央衔接资金249.47万元</t>
    </r>
    <r>
      <rPr>
        <sz val="11"/>
        <rFont val="Times New Roman"/>
        <charset val="134"/>
      </rPr>
      <t>,</t>
    </r>
    <r>
      <rPr>
        <sz val="11"/>
        <rFont val="方正仿宋_GBK"/>
        <charset val="134"/>
      </rPr>
      <t>县级衔接资金146.51万元</t>
    </r>
  </si>
  <si>
    <t>第一批</t>
  </si>
  <si>
    <t>堆龙德庆区加入村产业用房及附属设施建设项目</t>
  </si>
  <si>
    <t>古荣镇加入村</t>
  </si>
  <si>
    <r>
      <rPr>
        <b/>
        <sz val="11"/>
        <rFont val="仿宋"/>
        <charset val="134"/>
      </rPr>
      <t>必要性：</t>
    </r>
    <r>
      <rPr>
        <sz val="11"/>
        <rFont val="仿宋"/>
        <charset val="134"/>
      </rPr>
      <t>（1）是拓展农产品销售渠道的需要。本项目的建设为古荣镇乃至附近乡镇的农副产品搭建销售平台，拓展销地市场，实现产地和销地市场的直接对接，具有经营网络覆盖面大、辐射带动作用强的优势，有助于形成合理的市场网格。（2）是带动村集体经济发展，促进农民增收的需要。</t>
    </r>
    <r>
      <rPr>
        <b/>
        <sz val="11"/>
        <rFont val="仿宋"/>
        <charset val="134"/>
      </rPr>
      <t>可行性：</t>
    </r>
    <r>
      <rPr>
        <sz val="11"/>
        <rFont val="仿宋"/>
        <charset val="134"/>
      </rPr>
      <t>加入村项目用地的市政配套设施已完善，建设条件可行；本项目符合《中华人民共和国乡村振兴促进法》中第十九条提出：统筹农产品生产地、集散地、销售地市场建设。《拉萨市国民经济和社会发展“十四五”规划和二○三五年远景目标纲要》第四章中提出：渠道加强本地农畜产品宣传营销，提高本地消纳率。此外，本项目每年通过向村集体分红，提供部分工作岗位，得到村集体和村民的支持，群众基础可行。</t>
    </r>
    <r>
      <rPr>
        <b/>
        <sz val="11"/>
        <rFont val="仿宋"/>
        <charset val="134"/>
      </rPr>
      <t>建设内容：</t>
    </r>
    <r>
      <rPr>
        <sz val="11"/>
        <rFont val="仿宋"/>
        <charset val="134"/>
      </rPr>
      <t>新建两栋农产品销售用房，每栋1180平方米、新建道路4204.91平方米、路沿石566.36米、毛石档坎121.30米及、密枝红叶李119.18平方米，拆除一层砖房1715.55平方米、拆除一层铁皮房1221.73平方米及水电附属设施。</t>
    </r>
    <r>
      <rPr>
        <b/>
        <sz val="11"/>
        <rFont val="仿宋"/>
        <charset val="134"/>
      </rPr>
      <t>项目经营主体：</t>
    </r>
    <r>
      <rPr>
        <sz val="11"/>
        <rFont val="仿宋"/>
        <charset val="134"/>
      </rPr>
      <t>加入村委会。</t>
    </r>
  </si>
  <si>
    <t>中央衔接资金630万元，自治区衔接资金189万元，县级衔接资金204.46万元</t>
  </si>
  <si>
    <t>堆龙德庆区乃琼镇色玛村振通仓储物流建设项目</t>
  </si>
  <si>
    <t>乃琼街道色玛社区</t>
  </si>
  <si>
    <r>
      <rPr>
        <b/>
        <sz val="11"/>
        <rFont val="仿宋"/>
        <charset val="134"/>
      </rPr>
      <t>必要性：</t>
    </r>
    <r>
      <rPr>
        <sz val="11"/>
        <rFont val="仿宋"/>
        <charset val="134"/>
      </rPr>
      <t>现状园区物流设施分布散乱、规模偏小，规模化、专业化物流园区较少，干支衔接能力和转运分拨效率较低。项目实施后可一定程度的整合部分区域内物流资源，实现技术装备升级，促进物流业产业链完善，提升服务能力与水平，在堆龙德庆区物流业中起到带动作用，为下一步改善堆龙德庆区物流交易市场状况，建立良好的物流市场秩序作出贡献；其次项目实施后可使园区自由的物流公司进一步科学化市场化的发展，通过本项目获得更多的市场资源，从而扩大规模，带动更多就业。项目的实施在物流产业的优化、整合、集聚起到很好的促进作用，它能整合物流服务的资源，提升物流服务功能。增强了园区的集散功能，减少了货物无效转运、装卸、搬倒，提高了物流效率。</t>
    </r>
    <r>
      <rPr>
        <b/>
        <sz val="11"/>
        <rFont val="仿宋"/>
        <charset val="134"/>
      </rPr>
      <t>可行性：</t>
    </r>
    <r>
      <rPr>
        <sz val="11"/>
        <rFont val="仿宋"/>
        <charset val="134"/>
      </rPr>
      <t>本项目建设地北侧紧邻拉萨西货站，交通较为方便。材料运输可利用现有道路直达工地。材料运输均采用汽车运输。场地周边已具备供水、供电、通信等市政配套设施。场地周边不存在有害物质排放源，无工业噪声干扰，无电磁波等物理污染源。场地卫生条件符合国家规范要求，适宜该项目的建设。该项目场址市政设施比较健全，政策良好，各项建设条件均满足项目建设所需，故该项目的建设是可行的。</t>
    </r>
    <r>
      <rPr>
        <b/>
        <sz val="11"/>
        <rFont val="仿宋"/>
        <charset val="134"/>
      </rPr>
      <t>建设内容：</t>
    </r>
    <r>
      <rPr>
        <sz val="11"/>
        <rFont val="仿宋"/>
        <charset val="134"/>
      </rPr>
      <t>结合拉萨保税物流区规划，并依托拉萨西货站打造物流仓储产业园。该项目总用地规模32630平方米，约49亩；规划总建筑面积约25230平方米，其中新建两栋两层仓库总建筑面积约19260平方米，配套附属用房约70平方米，地下设备用房约690平方米，以及总体水电附属配套设施建设。</t>
    </r>
    <r>
      <rPr>
        <b/>
        <sz val="11"/>
        <rFont val="仿宋"/>
        <charset val="134"/>
      </rPr>
      <t>项目经营主体：</t>
    </r>
    <r>
      <rPr>
        <sz val="11"/>
        <rFont val="仿宋"/>
        <charset val="134"/>
      </rPr>
      <t>色玛社区。</t>
    </r>
  </si>
  <si>
    <t>续建</t>
  </si>
  <si>
    <t>中央衔接资金1867.77万元（其中少数民族发展资金880万元）,县级衔接资金937.62万元</t>
  </si>
  <si>
    <t>堆龙德庆区楚布沟
乃朗谷乡村旅游建
设项目</t>
  </si>
  <si>
    <t>古荣镇那嘎村</t>
  </si>
  <si>
    <r>
      <rPr>
        <b/>
        <sz val="11"/>
        <rFont val="仿宋"/>
        <charset val="134"/>
      </rPr>
      <t>必要性：</t>
    </r>
    <r>
      <rPr>
        <sz val="11"/>
        <rFont val="仿宋"/>
        <charset val="134"/>
      </rPr>
      <t>乡村文旅项目可以通过吸引游客、发展乡村旅游业和休闲农业等产业，带动乡村地区的经济增长。同时，文旅项目还可以促进乡村地区的产业结构调整，提升乡村经济的综合实力。乡村旅游业的发展可以为当地农民提供就业机会和创业机会，提高农民收入水平。</t>
    </r>
    <r>
      <rPr>
        <b/>
        <sz val="11"/>
        <rFont val="仿宋"/>
        <charset val="134"/>
      </rPr>
      <t>可行性：</t>
    </r>
    <r>
      <rPr>
        <sz val="11"/>
        <rFont val="仿宋"/>
        <charset val="134"/>
      </rPr>
      <t>借势文旅融合和乡村振兴，谋划项目高质量发展立足文旅融合、乡村振兴的国家政策背景，结合国内旅游市场，周边游以及民宿市场旺盛的市场需求，聚焦发展现状，依托现有旅游资源，有着良好的地理位置和自然资源，同时也有着深厚的文化底蕴，故建设条件可行；每年通过向村集体分红，提供部分工作岗位，通过采购当地农副产品带动当地群众增收，得到村集体和村民的支持，群众基础可行；项目建设也符合相关文旅政策，政策条件可行</t>
    </r>
    <r>
      <rPr>
        <b/>
        <sz val="11"/>
        <rFont val="仿宋"/>
        <charset val="134"/>
      </rPr>
      <t>。建设内容：</t>
    </r>
    <r>
      <rPr>
        <sz val="11"/>
        <rFont val="仿宋"/>
        <charset val="134"/>
      </rPr>
      <t>规划建设净用地总面积6666.62平方米,规划总建筑面积4404.49平方米，其中：1#游客接待及展示区1237.87平方米，2#民俗餐饮体验区823.09平方米，3#民宿823.09平方米，4#民宿1149.64平方米，后勤用房370.39平方米及相关附属工程。</t>
    </r>
    <r>
      <rPr>
        <b/>
        <sz val="11"/>
        <rFont val="仿宋"/>
        <charset val="134"/>
      </rPr>
      <t>项目经营主体：</t>
    </r>
    <r>
      <rPr>
        <sz val="11"/>
        <rFont val="仿宋"/>
        <charset val="134"/>
      </rPr>
      <t>西藏松赞绿谷文化旅游有限公司。</t>
    </r>
  </si>
  <si>
    <t>文旅局</t>
  </si>
  <si>
    <t>次拉 13638907510</t>
  </si>
  <si>
    <t>中央衔接资金632.75万元，县级衔接资金1010.5万元。</t>
  </si>
  <si>
    <t>第一批配套资金1010.5万元，第二批配套缺口资金632.55万元。</t>
  </si>
  <si>
    <t>堆龙德庆区养蜂场项目</t>
  </si>
  <si>
    <t>马镇</t>
  </si>
  <si>
    <r>
      <rPr>
        <b/>
        <sz val="11"/>
        <rFont val="仿宋"/>
        <charset val="134"/>
      </rPr>
      <t>必要性：</t>
    </r>
    <r>
      <rPr>
        <sz val="11"/>
        <rFont val="仿宋"/>
        <charset val="134"/>
      </rPr>
      <t>项目建设可促进项目所在地居民增产增收的重要举措；同时也能为项目所在地居民提供养蜂技巧，规范化养殖，增加蜂蜜产量，降低蜜蜂死亡率的必要。</t>
    </r>
    <r>
      <rPr>
        <b/>
        <sz val="11"/>
        <rFont val="仿宋"/>
        <charset val="134"/>
      </rPr>
      <t>可行性：</t>
    </r>
    <r>
      <rPr>
        <sz val="11"/>
        <rFont val="仿宋"/>
        <charset val="134"/>
      </rPr>
      <t>（一）气候条件适宜养蜂（二）马镇蜜源植物丰富（三）养殖模式成熟。</t>
    </r>
    <r>
      <rPr>
        <b/>
        <sz val="11"/>
        <rFont val="仿宋"/>
        <charset val="134"/>
      </rPr>
      <t>采购内容：</t>
    </r>
    <r>
      <rPr>
        <sz val="11"/>
        <rFont val="仿宋"/>
        <charset val="134"/>
      </rPr>
      <t>采购1000箱蜜蜂、饲料及五年的技术服务。</t>
    </r>
    <r>
      <rPr>
        <b/>
        <sz val="11"/>
        <rFont val="仿宋"/>
        <charset val="134"/>
      </rPr>
      <t>项目经营主体：</t>
    </r>
    <r>
      <rPr>
        <sz val="11"/>
        <rFont val="仿宋"/>
        <charset val="134"/>
      </rPr>
      <t>马镇。</t>
    </r>
  </si>
  <si>
    <t>中央衔接资金297.76万元，县级衔接资金87.16万元</t>
  </si>
  <si>
    <t>堆龙德庆区上三镇集体经济产业发展项目</t>
  </si>
  <si>
    <t>羊达街道通嘎社区</t>
  </si>
  <si>
    <r>
      <rPr>
        <b/>
        <sz val="11"/>
        <rFont val="仿宋"/>
        <charset val="134"/>
      </rPr>
      <t>可行性：</t>
    </r>
    <r>
      <rPr>
        <sz val="11"/>
        <rFont val="仿宋"/>
        <charset val="134"/>
      </rPr>
      <t>项目选址位于羊达工业园区，用地符合规划；用地周边产业集群已十分成熟，项目建成后有着广阔的市场前景，地理位置优越，区位优势可行；市政条件完善，便于施工；项目建设也符合相关的政策规划，且每年分红为上三镇（即德庆镇、马镇和古荣镇）18个村的村集体和村民增收，群众十分支持项目建设，项目政策和群众基础条件好，故本项目的建设是十分可行的。</t>
    </r>
    <r>
      <rPr>
        <b/>
        <sz val="11"/>
        <rFont val="仿宋"/>
        <charset val="134"/>
      </rPr>
      <t>必要性：</t>
    </r>
    <r>
      <rPr>
        <sz val="11"/>
        <rFont val="仿宋"/>
        <charset val="134"/>
      </rPr>
      <t>本项目实施后将在羊达工业园区为上三镇（即德庆镇、马镇和古荣镇）建设标准化厂房，通过飞地经济的发展模式，以羊达产业园的产业和经济优势来提升上三镇的经济发展空间，提高上三镇的经济收入，弥补薄弱环节和区位劣势，实现距离城市经济中心较远的郊区经济发展新态势同时也能改善因行政区域分隔造成的产业布局分散、资源浪费的现象；逐步消除城乡经济的差距，实现共同富裕的目标，同时每年为三镇的18个村的村集体经济进行分红，为村民提供部分就业岗位，以岗带训，提供增收渠道。</t>
    </r>
    <r>
      <rPr>
        <b/>
        <sz val="11"/>
        <rFont val="仿宋"/>
        <charset val="134"/>
      </rPr>
      <t>建设内容：</t>
    </r>
    <r>
      <rPr>
        <sz val="11"/>
        <rFont val="仿宋"/>
        <charset val="134"/>
      </rPr>
      <t>项目总用地面积为42000.32平方米，其中此次建设用地29983.27平方米 。本次总建筑面积约为25258.23平方米含附属楼2419.91平方米，1#标准厂房3492.48平方米，2#标准厂房3588.52平方米，3#标准厂房7680.80平方米，4#标准厂房3989.28平方米，5#标准厂房3989.28,门卫室1#69.76平方米2#28.20平方米，场地硬化768.11平方米，绿化3590.43平方米、通透式围墙655.56平方米、园区沥青道路等室外总体工程及设备购置等。</t>
    </r>
    <r>
      <rPr>
        <b/>
        <sz val="11"/>
        <rFont val="仿宋"/>
        <charset val="134"/>
      </rPr>
      <t>项目经营主体：</t>
    </r>
    <r>
      <rPr>
        <sz val="11"/>
        <rFont val="仿宋"/>
        <charset val="134"/>
      </rPr>
      <t>堆龙德庆区龙腾国有资产投资运营有限公司</t>
    </r>
  </si>
  <si>
    <t>中央衔接资金资金2232万元，自治区衔接资金655万元（其中少数民族发展资金477万元），市级衔接资金346.82万元（市级整合资金366.7万元），县级衔接资金2874.48万元。</t>
  </si>
  <si>
    <t>第一批县级资金调减54万元，第二批中央资金增加54万元。</t>
  </si>
  <si>
    <t>堆龙德庆区祥和苑
社区集体产业配套
建设项目</t>
  </si>
  <si>
    <t>东嘎街道祥和苑社区</t>
  </si>
  <si>
    <r>
      <rPr>
        <b/>
        <sz val="11"/>
        <rFont val="仿宋"/>
        <charset val="134"/>
      </rPr>
      <t>可行性、必要性：</t>
    </r>
    <r>
      <rPr>
        <sz val="11"/>
        <rFont val="仿宋"/>
        <charset val="134"/>
      </rPr>
      <t>因该项目的建设地段属搬迁居民家中安置点小区内，项目属社区集体经济受益范围内，项目的实施和运行可带动部分居民稳定就业，增加社区集体经济，同时项目运营以平价商品为主，解决部分群众便捷用餐并节约成本，该收益资金并在每年可进行对部分有返贫风险的搬迁户进行相对应的资金上的扶持帮扶工作。</t>
    </r>
    <r>
      <rPr>
        <b/>
        <sz val="11"/>
        <rFont val="仿宋"/>
        <charset val="134"/>
      </rPr>
      <t>建设内容：</t>
    </r>
    <r>
      <rPr>
        <sz val="11"/>
        <rFont val="仿宋"/>
        <charset val="134"/>
      </rPr>
      <t>改造及提升工程374.28平方米及配套设施设备购置。</t>
    </r>
    <r>
      <rPr>
        <b/>
        <sz val="11"/>
        <rFont val="仿宋"/>
        <charset val="134"/>
      </rPr>
      <t>项目经营主体：</t>
    </r>
    <r>
      <rPr>
        <sz val="11"/>
        <rFont val="仿宋"/>
        <charset val="134"/>
      </rPr>
      <t>东嘎街道祥和苑社区。</t>
    </r>
  </si>
  <si>
    <t>中央衔接资金资金70万元</t>
  </si>
  <si>
    <t>堆龙德庆区马镇措
麦村集体乡村旅游
产业配套建设项目</t>
  </si>
  <si>
    <t>马镇措麦村</t>
  </si>
  <si>
    <r>
      <rPr>
        <b/>
        <sz val="11"/>
        <rFont val="仿宋"/>
        <charset val="134"/>
      </rPr>
      <t>可行性、必要性：</t>
    </r>
    <r>
      <rPr>
        <sz val="11"/>
        <rFont val="仿宋"/>
        <charset val="134"/>
      </rPr>
      <t>措麦村通过实施贝壳驿站等项目，吸引更多的游客前来旅游，促进本村经济发展，增加村民收入，但配套设施较差，无购物用餐等配套设施，该产业用房主要用于旅游藏餐馆、农副特色产品销售等。带动村级集体实现年增收12万元，本村村民提供了就业岗位4个。</t>
    </r>
    <r>
      <rPr>
        <b/>
        <sz val="11"/>
        <rFont val="仿宋"/>
        <charset val="134"/>
      </rPr>
      <t>建设内容：</t>
    </r>
    <r>
      <rPr>
        <sz val="11"/>
        <rFont val="仿宋"/>
        <charset val="134"/>
      </rPr>
      <t>新建一栋两层框架结构产业用房，总建筑面积600㎡及相关配套附属设施。</t>
    </r>
    <r>
      <rPr>
        <b/>
        <sz val="11"/>
        <rFont val="仿宋"/>
        <charset val="134"/>
      </rPr>
      <t>项目经营主体：</t>
    </r>
    <r>
      <rPr>
        <sz val="11"/>
        <rFont val="仿宋"/>
        <charset val="134"/>
      </rPr>
      <t>马镇措麦村委会。</t>
    </r>
  </si>
  <si>
    <t>多吉旺堆18076916520</t>
  </si>
  <si>
    <t>中央衔接资金资金198万元，县级衔接资金22万元。</t>
  </si>
  <si>
    <t>第一批配套70万元，第二批中央128万元，县级配套22万元。</t>
  </si>
  <si>
    <t>堆龙德庆区那嘎村乡村旅游配套提升建设项目</t>
  </si>
  <si>
    <r>
      <rPr>
        <b/>
        <sz val="11"/>
        <rFont val="仿宋"/>
        <charset val="134"/>
      </rPr>
      <t>必要性：</t>
    </r>
    <r>
      <rPr>
        <sz val="11"/>
        <rFont val="仿宋"/>
        <charset val="134"/>
      </rPr>
      <t>进一步完善那嘎村旅游设施配套建设，通过入口大门设置、管理用房设置等，加强园区整体管控、管理，瀑布旅游配套提升工程建设可为那嘎村带来旅游收益、增加村民收入，提升村民生活水平，完善那嘎整体旅游节点，促进那嘎整体旅游产业发展。可行性：场地位于拉萨市堆龙德庆区那嘎村，区位优越，交通便利，适宜项目建设；各建设材料均可在拉萨市购买，建设符合区域发展规划。</t>
    </r>
    <r>
      <rPr>
        <b/>
        <sz val="11"/>
        <rFont val="仿宋"/>
        <charset val="134"/>
      </rPr>
      <t>建设内容：</t>
    </r>
    <r>
      <rPr>
        <sz val="11"/>
        <rFont val="仿宋"/>
        <charset val="134"/>
      </rPr>
      <t>木栈道园路654.2平方米；现状栈道防护廊架91.2米；新增标识构筑物两个；新增环境防护措施96.5米；新增本地特色装饰廊架12米；新增移动式管理用房2个；场地平整撒草籽1600平方米；现状石壁点缀彩绘1项；定制移动手推车6个；移动公厕一个；等旅游必要配套设施。</t>
    </r>
    <r>
      <rPr>
        <b/>
        <sz val="11"/>
        <rFont val="仿宋"/>
        <charset val="134"/>
      </rPr>
      <t>项目经营主体：</t>
    </r>
    <r>
      <rPr>
        <sz val="11"/>
        <rFont val="仿宋"/>
        <charset val="134"/>
      </rPr>
      <t>那嘎村委会</t>
    </r>
    <r>
      <rPr>
        <b/>
        <sz val="11"/>
        <rFont val="仿宋"/>
        <charset val="134"/>
      </rPr>
      <t>。</t>
    </r>
  </si>
  <si>
    <t>中央衔接资金资金137.93万元，自治区衔接资金150.07万元，本级衔接资金32万元。</t>
  </si>
  <si>
    <t>第二批</t>
  </si>
  <si>
    <t>（二）小型公益性基础设施类</t>
  </si>
  <si>
    <t>堆龙德庆区农业机械化提升项目</t>
  </si>
  <si>
    <t>德庆镇、马镇、古荣镇</t>
  </si>
  <si>
    <r>
      <rPr>
        <b/>
        <sz val="11"/>
        <rFont val="仿宋"/>
        <charset val="134"/>
      </rPr>
      <t>必要性：</t>
    </r>
    <r>
      <rPr>
        <sz val="11"/>
        <rFont val="仿宋"/>
        <charset val="134"/>
      </rPr>
      <t>我区现状种植的耕地已建成高标准农田，目前农田连片较大，农户老旧农机无法完成作业，通过项目实施后可将堆龙德庆区农业机械作业率进一步提升。可行性：拉萨市达孜区已实施类似项目，我区高标准农田符合大型农业机械作业要求，为项目实施奠定了良好的基础。</t>
    </r>
    <r>
      <rPr>
        <b/>
        <sz val="11"/>
        <rFont val="仿宋"/>
        <charset val="134"/>
      </rPr>
      <t>采购内容：</t>
    </r>
    <r>
      <rPr>
        <sz val="11"/>
        <rFont val="仿宋"/>
        <charset val="134"/>
      </rPr>
      <t>根据每个村的实际需要，分别购入拖拉机、液压翻转犁、播种机、联合收割机、打捆机、植保机、深松机等基层急需的农业机械。项目共计购置140马力拖拉机20台，液压翻转犁20台，24行播种机
10台，9行播种机30台，中型联合收割机9台，履带式收割机4台，打捆机10台，深松
机10台。</t>
    </r>
    <r>
      <rPr>
        <b/>
        <sz val="11"/>
        <rFont val="仿宋"/>
        <charset val="134"/>
      </rPr>
      <t>项目经营主体：</t>
    </r>
    <r>
      <rPr>
        <sz val="11"/>
        <rFont val="仿宋"/>
        <charset val="134"/>
      </rPr>
      <t>各村集体经济组织。</t>
    </r>
  </si>
  <si>
    <t>农业农村局</t>
  </si>
  <si>
    <t>罗布珠扎18108999595</t>
  </si>
  <si>
    <t>中央衔接资金资金450万元.</t>
  </si>
  <si>
    <t>堆龙德庆区农田边坡整治建设项目</t>
  </si>
  <si>
    <t>德庆镇顶嘎村</t>
  </si>
  <si>
    <r>
      <rPr>
        <b/>
        <sz val="11"/>
        <rFont val="仿宋"/>
        <charset val="134"/>
      </rPr>
      <t>必要性：</t>
    </r>
    <r>
      <rPr>
        <sz val="11"/>
        <rFont val="仿宋"/>
        <charset val="134"/>
      </rPr>
      <t>粮食安全是最大的安全，是国家战略安全的重要组成部分，中国人必须将自己的口粮掌握在自己手中，而粮食安全最重要的工作是种业安全。通过农田边坡整治建设，保证粮食稳产增收，符合相关规划要求，工程建设是确保种源安全的必要措施。可行性：本次建设项目区按照拉萨市堆龙德庆区土地规划属于基本农田范围，本次只对基本农田边坡进行改造，不改变项目区用地性质。本次项目区范围均为农田，与其他规划不存在冲突情形，适合农田项目建设。项目建设符合国家共同富裕目标、符合乡村振兴要求、可有效促进农业科技创新科技、可有效提升种业安全水平，项目建设与国家政策相适应，是相关规划的具体落实，是支撑相关政策的有力措施，政策条件可行。</t>
    </r>
    <r>
      <rPr>
        <b/>
        <sz val="11"/>
        <rFont val="仿宋"/>
        <charset val="134"/>
      </rPr>
      <t>建设内容：</t>
    </r>
    <r>
      <rPr>
        <sz val="11"/>
        <rFont val="仿宋"/>
        <charset val="134"/>
      </rPr>
      <t>项目对2022年堆龙德庆区高标准农田建设项目区德庆镇顶嘎村，因高标准农田建设项目投资有限，部分耕地梯田修筑完善后，梯田边坡为土质田埂，高度为3-8m，坡度平均为1:0.2，边坡稳定性较差，容易滑坡，对农业生产和老百姓安全产生隐患，农业经济发展相对不稳定。该项目主要对有隐患的田坎及边坡进行稳固，素砼农田边坡1417m，每亩撒播种草30斤，临时仓库200㎡。</t>
    </r>
  </si>
  <si>
    <t>中央衔接资金资金145.27万元，自治区衔接资金84.73万元。</t>
  </si>
  <si>
    <t>（三）宜居宜业和美乡村类</t>
  </si>
  <si>
    <t>堆龙德庆区古荣镇嘎冲村宜居宜业和美乡村建设项目</t>
  </si>
  <si>
    <t>古荣镇嘎冲村</t>
  </si>
  <si>
    <r>
      <rPr>
        <b/>
        <sz val="11"/>
        <rFont val="仿宋"/>
        <charset val="134"/>
      </rPr>
      <t>必要性：</t>
    </r>
    <r>
      <rPr>
        <sz val="11"/>
        <rFont val="仿宋"/>
        <charset val="134"/>
      </rPr>
      <t>嘎冲村建设完成后可以完善村内现有的基础设施，提升村庄居住环境；解决村民
休闲难的问题，为村民提供集体活动，休闲漫步场所；结合村庄现有大面积蔬菜种植及规
划定位为：堆龙河畔·蔬菜之乡，配套观光农业设施，进一步提升村庄知名度，带动村庄
经济发展，增强群众获得感、幸福感。</t>
    </r>
    <r>
      <rPr>
        <b/>
        <sz val="11"/>
        <rFont val="仿宋"/>
        <charset val="134"/>
      </rPr>
      <t>可行性：</t>
    </r>
    <r>
      <rPr>
        <sz val="11"/>
        <rFont val="仿宋"/>
        <charset val="134"/>
      </rPr>
      <t>嘎冲村位于G109国道两侧，区位优越，建
设条件可行。建设内容：新建道路工程8389.27平方米及给排水工程、环境整治工程、庭院经济、藏家乐、人畜分离工程2596.00平方米、残垣断壁治理、附属工程及设备购置等。</t>
    </r>
    <r>
      <rPr>
        <b/>
        <sz val="11"/>
        <rFont val="仿宋"/>
        <charset val="134"/>
      </rPr>
      <t>该项目建设过程通过“农推”方式带动当地群众务工204人，劳务报酬发放233.44万元，劳务报酬比例为13.72％。项目经营主体：</t>
    </r>
    <r>
      <rPr>
        <sz val="11"/>
        <rFont val="仿宋"/>
        <charset val="134"/>
      </rPr>
      <t>嘎冲村委会。</t>
    </r>
  </si>
  <si>
    <t>中央衔接资金450万元，自治区衔接资金215万元，市级衔接资金280万元，本级衔接资金580.91万元</t>
  </si>
  <si>
    <t>堆龙德庆区乃琼街道波玛村宜居宜业和美乡村建设项目</t>
  </si>
  <si>
    <t>乃琼街道波玛村</t>
  </si>
  <si>
    <r>
      <rPr>
        <b/>
        <sz val="11"/>
        <rFont val="仿宋"/>
        <charset val="134"/>
      </rPr>
      <t>必要性：</t>
    </r>
    <r>
      <rPr>
        <sz val="11"/>
        <rFont val="仿宋"/>
        <charset val="134"/>
      </rPr>
      <t>进一步完善波玛村人居环境，如：通过指示牌、照明工程、慢行系统等方式进一步完善村庄道路系统，使村民出行更安全、更舒适、更便捷，夏天无扬尘，雨天无泥泞。给排水系统的提升，更加保证村民的用水、用量及安全。环境整治工程提升，进一步改善村庄公共环境。结合现状波玛村已有23户居民自家民宿，依托德吉藏家民宿企业品牌，村民自身技能、进一步提升民宿品质，进而带动村民增收，提升村庄名气，进一步达到“拉萨城郊休闲体验区”的目标。</t>
    </r>
    <r>
      <rPr>
        <b/>
        <sz val="11"/>
        <rFont val="仿宋"/>
        <charset val="134"/>
      </rPr>
      <t>可行性：</t>
    </r>
    <r>
      <rPr>
        <sz val="11"/>
        <rFont val="仿宋"/>
        <charset val="134"/>
      </rPr>
      <t>场地位于拉萨市堆龙德庆区波玛村，区位优越，交通便利，适宜项目建设；各建设材料均可在拉萨市购买，建设符合区域发展规划。</t>
    </r>
    <r>
      <rPr>
        <b/>
        <sz val="11"/>
        <rFont val="仿宋"/>
        <charset val="134"/>
      </rPr>
      <t>建设内容：</t>
    </r>
    <r>
      <rPr>
        <sz val="11"/>
        <rFont val="仿宋"/>
        <charset val="134"/>
      </rPr>
      <t>新建次要道路4395.08平方米，零星道路工程567.68平方米、既有卵石路面修复工程267.24平方米、盖板涵工程12米、圆管涵工程62米、盖板沟工程94米、土方工程、交安工程、雨水工程，环境整治工程、残垣断壁整治工程、民宿改造工程及庭院改造及设备购置等。</t>
    </r>
    <r>
      <rPr>
        <b/>
        <sz val="11"/>
        <rFont val="仿宋"/>
        <charset val="134"/>
      </rPr>
      <t>该项目建设过程通过“农推”方式带动当地群众务工229人，劳务报酬发放371.74万元，劳务报酬比例为11.94％。项目经营主体：</t>
    </r>
    <r>
      <rPr>
        <sz val="11"/>
        <rFont val="仿宋"/>
        <charset val="134"/>
      </rPr>
      <t>波玛村委会。</t>
    </r>
  </si>
  <si>
    <t>中央衔接资金730万元，自治区衔接资金430万元，市级衔接资金415万元，本级衔接资金1271.93万元</t>
  </si>
  <si>
    <t>堆龙德庆区马镇马村宜居宜业和美乡村建设项目</t>
  </si>
  <si>
    <t>马镇马村</t>
  </si>
  <si>
    <r>
      <rPr>
        <b/>
        <sz val="11"/>
        <rFont val="仿宋"/>
        <charset val="134"/>
      </rPr>
      <t>必要性、可行性：</t>
    </r>
    <r>
      <rPr>
        <sz val="11"/>
        <rFont val="仿宋"/>
        <charset val="134"/>
      </rPr>
      <t>进一步完善村庄人居环境。</t>
    </r>
    <r>
      <rPr>
        <b/>
        <sz val="11"/>
        <rFont val="仿宋"/>
        <charset val="134"/>
      </rPr>
      <t>建设内容：</t>
    </r>
    <r>
      <rPr>
        <sz val="11"/>
        <rFont val="仿宋"/>
        <charset val="134"/>
      </rPr>
      <t>新建村内道路3971.74平方米及太
阳能路灯33盏、太阳能壁灯3盏、排水工程300米、1组破损边沟盖板修复81.88米、1组新建边沟55米，2组破损边沟修复68.47米，新建挡水沿16.06米，新增垃圾集中收集点2座。村内环境整治工程：其中包括房前屋后散水1115.10平方米，新建挡坎349.95米，房前屋后种植14174.31平方米，残垣断壁整治413.15平方米，指路牌。现状透水砖铺装破损修复(含指示牌)。墙面刷白，墙面修复4439.23平方米及庭院经济等。</t>
    </r>
    <r>
      <rPr>
        <b/>
        <sz val="11"/>
        <rFont val="仿宋"/>
        <charset val="134"/>
      </rPr>
      <t>该项目建设过程通过“农推”方式带动当地群众务工190人，劳务报酬发放129.02万元，劳务报酬比例为13.49％。项目经营主体：</t>
    </r>
    <r>
      <rPr>
        <sz val="11"/>
        <rFont val="仿宋"/>
        <charset val="134"/>
      </rPr>
      <t>马村村委会。</t>
    </r>
  </si>
  <si>
    <t>中央衔接资金265万元，自治区衔接资金250万元，市级衔接资金115万元，县级衔接资金182.7万元</t>
  </si>
  <si>
    <t>堆龙德庆区德庆镇德庆村宜居宜业和美乡村建设项目</t>
  </si>
  <si>
    <t>德庆镇德庆村</t>
  </si>
  <si>
    <r>
      <rPr>
        <b/>
        <sz val="11"/>
        <rFont val="仿宋"/>
        <charset val="134"/>
      </rPr>
      <t>必要性：</t>
    </r>
    <r>
      <rPr>
        <sz val="11"/>
        <rFont val="仿宋"/>
        <charset val="134"/>
      </rPr>
      <t>项目建设可解决村庄内土地裸露扬尘较多、村民用水量不够、人畜混居等问题；且建成之后可提升村庄整体形象，为德庆村作为堆龙德庆区门户及全镇旅游服务业和产业发展的综合中心打下坚实基础。</t>
    </r>
    <r>
      <rPr>
        <b/>
        <sz val="11"/>
        <rFont val="仿宋"/>
        <charset val="134"/>
      </rPr>
      <t>可行性：</t>
    </r>
    <r>
      <rPr>
        <sz val="11"/>
        <rFont val="仿宋"/>
        <charset val="134"/>
      </rPr>
      <t>德庆村有良好的地理位置、自然资源、深厚的文化底蕴，故建设条件可行；且之前已有过相关项目实施，群众接受度高。</t>
    </r>
    <r>
      <rPr>
        <b/>
        <sz val="11"/>
        <rFont val="仿宋"/>
        <charset val="134"/>
      </rPr>
      <t>建设内容：</t>
    </r>
    <r>
      <rPr>
        <sz val="11"/>
        <rFont val="仿宋"/>
        <charset val="134"/>
      </rPr>
      <t>新建次要道路6979.81平方米、混凝土入户路631.06平方米、涵洞71米、交安工程1项、土石方工程、污水管网、污水检查井、照明工程、雨水明沟、水渠盖板、混播草籽、种植乔木、石材铺装、200厚混凝土、房前屋后铺装、塑胶铺装、新增防护措施、栅栏修复、指示牌、坐凳、慢行驿站、毛石挡墙、砖砌围墙、路缘石、残垣断壁整治、新建矮墙、新增户内小养殖175户及设备购置等内容。</t>
    </r>
    <r>
      <rPr>
        <b/>
        <sz val="11"/>
        <rFont val="仿宋"/>
        <charset val="134"/>
      </rPr>
      <t>该项目建设过程通过“农推”方式带动当地群众务工176人，劳务报酬发放318.44万元，劳务报酬比例为15.65％。</t>
    </r>
    <r>
      <rPr>
        <sz val="11"/>
        <rFont val="仿宋"/>
        <charset val="134"/>
      </rPr>
      <t>项目经营主体：</t>
    </r>
    <r>
      <rPr>
        <b/>
        <sz val="11"/>
        <rFont val="仿宋"/>
        <charset val="134"/>
      </rPr>
      <t>德庆村委会。</t>
    </r>
  </si>
  <si>
    <t>中央衔接资金455万元，自治区衔接资金340万元，市级衔接资金150万元，县级衔接资金784.33万元</t>
  </si>
  <si>
    <t>（四）巩固提升（人居环境整治）类</t>
  </si>
  <si>
    <t>堆龙德庆区古荣镇古荣村宜居宜业和美乡村建设项目</t>
  </si>
  <si>
    <t>古荣镇古荣村</t>
  </si>
  <si>
    <r>
      <rPr>
        <b/>
        <sz val="11"/>
        <rFont val="仿宋"/>
        <charset val="134"/>
      </rPr>
      <t>必要性：</t>
    </r>
    <r>
      <rPr>
        <sz val="11"/>
        <rFont val="仿宋"/>
        <charset val="134"/>
      </rPr>
      <t>解决化粪池清掏不便、部分道路无路灯、产业道路不通畅等问题，改善人
居环境。</t>
    </r>
    <r>
      <rPr>
        <b/>
        <sz val="11"/>
        <rFont val="仿宋"/>
        <charset val="134"/>
      </rPr>
      <t>可行性：改善古荣村生活条件，符合群众利益，改善人居环境，转变牧民观念，增加就业。建设内容：</t>
    </r>
    <r>
      <rPr>
        <sz val="11"/>
        <rFont val="仿宋"/>
        <charset val="134"/>
      </rPr>
      <t>新建混凝土道路5928.02平方米、铺装工程3166.03平方米、圆管涵108米、盖板涵5米、边沟23米、给水、污水处理设备购置、路灯43盏、新建防护措施、散水工程、房前屋后绿化及乱堆乱放整治、70户人畜分离改造、46户庭院经济示范点、公厕新建与改造、村庄风貌提升等。</t>
    </r>
    <r>
      <rPr>
        <b/>
        <sz val="11"/>
        <rFont val="仿宋"/>
        <charset val="134"/>
      </rPr>
      <t>该项目建设过程通过“农推”方式带动当地群众务工68人，劳务报酬发放114.02万元，劳务报酬比例为11.15％。项目经营主体：</t>
    </r>
    <r>
      <rPr>
        <sz val="11"/>
        <rFont val="仿宋"/>
        <charset val="134"/>
      </rPr>
      <t>古荣村委会</t>
    </r>
  </si>
  <si>
    <t>中央衔接资金260万元，县级衔接资金174.27万元</t>
  </si>
  <si>
    <t>堆龙德庆区古荣镇巴热村宜居宜业和美乡村建设项目</t>
  </si>
  <si>
    <t>古荣镇巴热村</t>
  </si>
  <si>
    <r>
      <rPr>
        <b/>
        <sz val="11"/>
        <rFont val="仿宋"/>
        <charset val="134"/>
      </rPr>
      <t>必要性：</t>
    </r>
    <r>
      <rPr>
        <sz val="11"/>
        <rFont val="仿宋"/>
        <charset val="134"/>
      </rPr>
      <t>解决化粪池清掏不便、农田灌溉及防护等问题，改善人居环境。</t>
    </r>
    <r>
      <rPr>
        <b/>
        <sz val="11"/>
        <rFont val="仿宋"/>
        <charset val="134"/>
      </rPr>
      <t>可行性：</t>
    </r>
    <r>
      <rPr>
        <sz val="11"/>
        <rFont val="仿宋"/>
        <charset val="134"/>
      </rPr>
      <t>改善巴热村生活条件，符合群众利益；改善人居环境，转变牧民观念，增加就业。</t>
    </r>
    <r>
      <rPr>
        <b/>
        <sz val="11"/>
        <rFont val="仿宋"/>
        <charset val="134"/>
      </rPr>
      <t>建设内容：</t>
    </r>
    <r>
      <rPr>
        <sz val="11"/>
        <rFont val="仿宋"/>
        <charset val="134"/>
      </rPr>
      <t>1.村庄基础设施工程包括(道路工程包含1445.31平方米、错车道332.5平方米、防撞护80.00米、路肩墙46.42米、沉砂池1.00座，给排水工程包含给水管网801.00米、排水管网1678.00米，林卡电气1.00项)。2.庄风貌提升：残垣断壁整治362.00米(不涉及历史遗迹)。3.环境整治包括木平台1510.00平方米、座椅15.00个、混凝土硬化5402.00平方米 、本地石材碎拼1189.00平方米、乱石整理6809.00平方米、散水2817.00平方米、浆砌石矮墙43.00米、现状围墙维修126.00米、草坪乔木13877.00平方米。4.村庄特色产业发展：建筑工程包括(新建公共厕所50.74平方米、新建产业配套卫生间19.24平方米、有青稞加工厂彩钢屋面更换331.66平方米、原有青稞加工厂彩钢屋面更换及扩建406.53平方米、公共厕所附属工程1.00项、产业配套卫生间附属工程1.00项),庭院经济(苹果树648.00株),人畜分离(210.00平方米)。</t>
    </r>
    <r>
      <rPr>
        <b/>
        <sz val="11"/>
        <rFont val="仿宋"/>
        <charset val="134"/>
      </rPr>
      <t>该项目建设过程通过“农推”方式带动当地群众务工160人，劳务报酬发放159.12万元，劳务报酬比例为12.07％。经营主体：</t>
    </r>
    <r>
      <rPr>
        <sz val="11"/>
        <rFont val="仿宋"/>
        <charset val="134"/>
      </rPr>
      <t>巴热村委会</t>
    </r>
  </si>
  <si>
    <t>中央衔接资金310万元，自治区衔接资金285万元，县级衔接资金525.14万元</t>
  </si>
  <si>
    <t>堆龙德庆区德庆镇邱桑村宜居宜业和美乡村建设项目</t>
  </si>
  <si>
    <r>
      <rPr>
        <b/>
        <sz val="11"/>
        <rFont val="仿宋"/>
        <charset val="134"/>
      </rPr>
      <t>必要性：</t>
    </r>
    <r>
      <rPr>
        <sz val="11"/>
        <rFont val="仿宋"/>
        <charset val="134"/>
      </rPr>
      <t>完善村内基础设施，改善居住环境，提升村民幸福感、获得感。</t>
    </r>
    <r>
      <rPr>
        <b/>
        <sz val="11"/>
        <rFont val="仿宋"/>
        <charset val="134"/>
      </rPr>
      <t>可行性：</t>
    </r>
    <r>
      <rPr>
        <sz val="11"/>
        <rFont val="仿宋"/>
        <charset val="134"/>
      </rPr>
      <t>本项目的建设内容均结合规划以及政策，政策条件可行。</t>
    </r>
    <r>
      <rPr>
        <b/>
        <sz val="11"/>
        <rFont val="仿宋"/>
        <charset val="134"/>
      </rPr>
      <t>建设内容：</t>
    </r>
    <r>
      <rPr>
        <sz val="11"/>
        <rFont val="仿宋"/>
        <charset val="134"/>
      </rPr>
      <t>新建混凝土道路13126.05平方米、过水路面80平方米、土石方工程、混凝土边沟322米、混凝土盖板沟1623米、交安工程1项、太阳能路灯146盏、环境整治防护措施、围墙翻新8609.87米、外墙面修复、外墙面刷白、产业用房院内混凝土硬化863.37平方米、给排水工程1项、绿化工程(播撒草籽种植藏川杨500株、成活养护)、人畜分离新建围墙1248.17米等。</t>
    </r>
    <r>
      <rPr>
        <b/>
        <sz val="11"/>
        <rFont val="仿宋"/>
        <charset val="134"/>
      </rPr>
      <t>该项目建设过程通过“农推”方式带动当地群众务工132人，劳务报酬发放240.60万元，劳务报酬比例为14.31％。经营主体：</t>
    </r>
    <r>
      <rPr>
        <sz val="11"/>
        <rFont val="仿宋"/>
        <charset val="134"/>
      </rPr>
      <t>邱桑村委会</t>
    </r>
  </si>
  <si>
    <t>中央衔接资金350万元，自治区衔接资金280万元，县级衔接资金799.03万元</t>
  </si>
  <si>
    <t>堆龙德庆区古荣镇加入村宜居宜业和美乡村建设项目</t>
  </si>
  <si>
    <r>
      <rPr>
        <b/>
        <sz val="11"/>
        <rFont val="仿宋"/>
        <charset val="134"/>
      </rPr>
      <t>必要性：</t>
    </r>
    <r>
      <rPr>
        <sz val="11"/>
        <rFont val="仿宋"/>
        <charset val="134"/>
      </rPr>
      <t>进一步提升居住环境，增加部分村民经济收入。</t>
    </r>
    <r>
      <rPr>
        <b/>
        <sz val="11"/>
        <rFont val="仿宋"/>
        <charset val="134"/>
      </rPr>
      <t>可行性：</t>
    </r>
    <r>
      <rPr>
        <sz val="11"/>
        <rFont val="仿宋"/>
        <charset val="134"/>
      </rPr>
      <t>本项目的建设内容均结合
规划以及政策，政策条件可行。</t>
    </r>
    <r>
      <rPr>
        <b/>
        <sz val="11"/>
        <rFont val="仿宋"/>
        <charset val="134"/>
      </rPr>
      <t>建设内容：</t>
    </r>
    <r>
      <rPr>
        <sz val="11"/>
        <rFont val="仿宋"/>
        <charset val="134"/>
      </rPr>
      <t>新建石板路381.90 ㎡、混凝土道路3172.25 ㎡沥青混凝土道路364.57 ㎡、混凝土边沟1149.00m、新增太阳能路灯32盏、新建巷道5339.87 m</t>
    </r>
    <r>
      <rPr>
        <sz val="11"/>
        <rFont val="宋体"/>
        <charset val="134"/>
      </rPr>
      <t>²</t>
    </r>
    <r>
      <rPr>
        <sz val="11"/>
        <rFont val="仿宋"/>
        <charset val="134"/>
      </rPr>
      <t>、新建给水管网4户、排水管网8户、配套无动力一体化处理设备9套、新建水渠1376.81m、水渠护坡115.51 m</t>
    </r>
    <r>
      <rPr>
        <sz val="11"/>
        <rFont val="宋体"/>
        <charset val="134"/>
      </rPr>
      <t>²</t>
    </r>
    <r>
      <rPr>
        <sz val="11"/>
        <rFont val="仿宋"/>
        <charset val="134"/>
      </rPr>
      <t>、植草砖铺装1678.26m</t>
    </r>
    <r>
      <rPr>
        <sz val="11"/>
        <rFont val="宋体"/>
        <charset val="134"/>
      </rPr>
      <t>²</t>
    </r>
    <r>
      <rPr>
        <sz val="11"/>
        <rFont val="仿宋"/>
        <charset val="134"/>
      </rPr>
      <t>、透水砖铺装1046.10 m</t>
    </r>
    <r>
      <rPr>
        <sz val="11"/>
        <rFont val="宋体"/>
        <charset val="134"/>
      </rPr>
      <t>²</t>
    </r>
    <r>
      <rPr>
        <sz val="11"/>
        <rFont val="仿宋"/>
        <charset val="134"/>
      </rPr>
      <t>、房前屋后种植1394株、防护措施7017.08m、种草42118.63 m</t>
    </r>
    <r>
      <rPr>
        <sz val="11"/>
        <rFont val="宋体"/>
        <charset val="134"/>
      </rPr>
      <t>²</t>
    </r>
    <r>
      <rPr>
        <sz val="11"/>
        <rFont val="仿宋"/>
        <charset val="134"/>
      </rPr>
      <t>、墙面修复1966.20m</t>
    </r>
    <r>
      <rPr>
        <sz val="11"/>
        <rFont val="宋体"/>
        <charset val="134"/>
      </rPr>
      <t>²</t>
    </r>
    <r>
      <rPr>
        <sz val="11"/>
        <rFont val="仿宋"/>
        <charset val="134"/>
      </rPr>
      <t>、新建牧区牛圈558.48m</t>
    </r>
    <r>
      <rPr>
        <sz val="11"/>
        <rFont val="宋体"/>
        <charset val="134"/>
      </rPr>
      <t>²</t>
    </r>
    <r>
      <rPr>
        <sz val="11"/>
        <rFont val="仿宋"/>
        <charset val="134"/>
      </rPr>
      <t>、平台576 m</t>
    </r>
    <r>
      <rPr>
        <sz val="11"/>
        <rFont val="宋体"/>
        <charset val="134"/>
      </rPr>
      <t>²</t>
    </r>
    <r>
      <rPr>
        <sz val="11"/>
        <rFont val="仿宋"/>
        <charset val="134"/>
      </rPr>
      <t>、新建庭院经济408株等相关附属工程。</t>
    </r>
    <r>
      <rPr>
        <b/>
        <sz val="11"/>
        <rFont val="仿宋"/>
        <charset val="134"/>
      </rPr>
      <t>该项目建设过程通过“农推”方式带动当地群众务工123人，劳务报酬发放274万元，劳务报酬比例为14.83％。经营主体：</t>
    </r>
    <r>
      <rPr>
        <sz val="11"/>
        <rFont val="仿宋"/>
        <charset val="134"/>
      </rPr>
      <t>加入村委会</t>
    </r>
  </si>
  <si>
    <t>中央衔接资金355万元，自治区衔接资金310万元，县级衔接资金905.48万元</t>
  </si>
  <si>
    <t>（四）贴息类</t>
  </si>
  <si>
    <t>2023年扶贫产业项目贷款贴息资金</t>
  </si>
  <si>
    <t>堆龙德庆区32个扶贫产业项目融资贷款贴息。</t>
  </si>
  <si>
    <t>中央衔接资金1100万元</t>
  </si>
  <si>
    <t xml:space="preserve">              （五）其他类</t>
  </si>
  <si>
    <t>堆龙德庆区树立农牧民新风貌行动积分制试点村建设项目</t>
  </si>
  <si>
    <r>
      <rPr>
        <b/>
        <sz val="11"/>
        <rFont val="仿宋"/>
        <charset val="134"/>
      </rPr>
      <t>必要性：</t>
    </r>
    <r>
      <rPr>
        <sz val="11"/>
        <rFont val="仿宋"/>
        <charset val="134"/>
      </rPr>
      <t>通过推行积分制，健全村规民约、推进移风易俗、培育文明乡风，建立健全现代乡村治理体制。可行性：山南市琼结县已成功推广运用。</t>
    </r>
    <r>
      <rPr>
        <b/>
        <sz val="11"/>
        <rFont val="仿宋"/>
        <charset val="134"/>
      </rPr>
      <t>建设内容：</t>
    </r>
    <r>
      <rPr>
        <sz val="11"/>
        <rFont val="仿宋"/>
        <charset val="134"/>
      </rPr>
      <t>在堆龙德庆区2021-2023年13个试点村中开展树立农牧民新风貌行动，实施“积分制”。项目经营主体：德庆镇昂嘎村、顶嘎村、邦村；马镇岗吉村、常木村、措麦村、朗巴村；古荣镇巴热村、嘎冲村、南巴村、古荣村；乃琼街道加木村；乃琼街道波玛村。</t>
    </r>
  </si>
  <si>
    <t>中央衔接资金70万元，县级衔接资金60万元</t>
  </si>
  <si>
    <t>堆龙德庆区乡村治理岗位开发项目</t>
  </si>
  <si>
    <r>
      <rPr>
        <b/>
        <sz val="11"/>
        <rFont val="仿宋"/>
        <charset val="134"/>
      </rPr>
      <t>可行性、必要性：</t>
    </r>
    <r>
      <rPr>
        <sz val="11"/>
        <rFont val="仿宋"/>
        <charset val="134"/>
      </rPr>
      <t>为加强和规范我区乡村治理公益岗位人员管理服务工作，充分发挥乡村公益岗位人员在提供乡村治理服务，不断强化党对乡村治理的全面领导，提升乡村治理社会化、法治化、智能化、专业化水平，激发广大群众参与乡村振兴工作的积极性、主动性和创造性，努力构建全民共建共享的乡村新格局。</t>
    </r>
    <r>
      <rPr>
        <b/>
        <sz val="11"/>
        <rFont val="仿宋"/>
        <charset val="134"/>
      </rPr>
      <t>建设内容：</t>
    </r>
    <r>
      <rPr>
        <sz val="11"/>
        <rFont val="仿宋"/>
        <charset val="134"/>
      </rPr>
      <t>将在堆龙德庆区21个行政村设立乡村建设服务岗位，按照每个设立8个乡村建设服务岗位。其中每个村2名管理类岗位，6名补贴类岗位，共计168个名额。帮助本地户口的农牧民实现就近就业，符合条件的脱贫人口、监测人口、边缘易致贫人口、突发严重困难人口、家庭困难人口等优先考虑。</t>
    </r>
    <r>
      <rPr>
        <b/>
        <sz val="11"/>
        <rFont val="仿宋"/>
        <charset val="134"/>
      </rPr>
      <t>工资标准：</t>
    </r>
    <r>
      <rPr>
        <sz val="11"/>
        <rFont val="仿宋"/>
        <charset val="134"/>
      </rPr>
      <t>岗位工资标准，管理岗位：2700元/月·人基础工资、500元/月·人岗位绩效，缴纳保险1625.1元/月·人计算，补贴岗位：1200元/月·人基础工资、300元/月·人岗位绩效，共计469.99万元/年。</t>
    </r>
  </si>
  <si>
    <t>自治区衔接资金235万元</t>
  </si>
  <si>
    <t>堆龙德庆区2023年扶贫车间补助项目</t>
  </si>
  <si>
    <t>我区吸纳５名以上脱贫人口和监测对象并稳定就业６个月以上帮扶车间4个，共计就业人数为40人，以每人3000元的标准补助给企业。</t>
  </si>
  <si>
    <t>中央衔接资金衔接资金12万元</t>
  </si>
  <si>
    <t>堆龙德庆区2023年外出务工跨区域补贴</t>
  </si>
  <si>
    <t>符合有组织劳务输出、每年就业时间累计6个月以上、脱贫人口：非搬迁户2人、搬迁户跨县21人跨市3人.(人社局符合政策脱贫户61人)</t>
  </si>
  <si>
    <t>中央衔接资金衔接资金1.93万元</t>
  </si>
  <si>
    <t>v</t>
  </si>
  <si>
    <t>附件3：</t>
  </si>
  <si>
    <t>2024年堆龙德庆区财政衔接推进乡村振兴补助资金整合工作示范县统计表</t>
  </si>
  <si>
    <t>填报地（市）：堆龙德庆区财政局、乡村振兴局</t>
  </si>
  <si>
    <t>示范县名</t>
  </si>
  <si>
    <t>基本情况</t>
  </si>
  <si>
    <t>脱贫县涉农资金整合情况</t>
  </si>
  <si>
    <t>农村人口数（人）</t>
  </si>
  <si>
    <t>建档立卡脱贫人口数（人）</t>
  </si>
  <si>
    <t>脱贫村数</t>
  </si>
  <si>
    <t>贫困发生率（%）</t>
  </si>
  <si>
    <t>脱贫县类别</t>
  </si>
  <si>
    <t>计划脱贫时间（年）</t>
  </si>
  <si>
    <t>出台本年度整合实施方案时间（年）</t>
  </si>
  <si>
    <t>出台资金管理办法时间（年）</t>
  </si>
  <si>
    <t>2023年中央和自治区财政资金规模</t>
  </si>
  <si>
    <t>2024年整合范围资金总规模（万元）</t>
  </si>
  <si>
    <t>2024年计划整合资金规模（万元）</t>
  </si>
  <si>
    <t>2024年已整合规模（万元）</t>
  </si>
  <si>
    <t>合计</t>
  </si>
  <si>
    <t>中央</t>
  </si>
  <si>
    <t>省级</t>
  </si>
  <si>
    <t>地市级</t>
  </si>
  <si>
    <t>县级</t>
  </si>
  <si>
    <t>①</t>
  </si>
  <si>
    <t>附件：4</t>
  </si>
  <si>
    <t>拉萨市堆龙德庆区2024年脱贫县财政衔接推进乡村振兴补助资金项目资产后续管理统计表</t>
  </si>
  <si>
    <t>项目资金
总规模
（万元）</t>
  </si>
  <si>
    <t>项目资产
预估总规模
（万元）</t>
  </si>
  <si>
    <t>项目所有权主体</t>
  </si>
  <si>
    <t>项目收益权主体</t>
  </si>
  <si>
    <t>项目经营权主体</t>
  </si>
  <si>
    <t>项目监督权主体</t>
  </si>
  <si>
    <t>项目处置权主体</t>
  </si>
  <si>
    <t>合 计</t>
  </si>
  <si>
    <t>一、生产发展（含产业项目）类</t>
  </si>
  <si>
    <t>邱桑村委会</t>
  </si>
  <si>
    <t>堆龙德庆区人民政府</t>
  </si>
  <si>
    <t>加入村委会</t>
  </si>
  <si>
    <t>色玛社区</t>
  </si>
  <si>
    <t>堆龙德庆区楚布沟乃朗谷乡村旅游建设项目</t>
  </si>
  <si>
    <t>那嘎村委会</t>
  </si>
  <si>
    <t>西藏松赞绿谷文化旅游有限公司</t>
  </si>
  <si>
    <t>堆龙德庆区龙腾国有资产投资运营有限公司</t>
  </si>
  <si>
    <t>堆龙德庆区祥和苑社区集体产业配套建设项目</t>
  </si>
  <si>
    <t>祥和苑社区</t>
  </si>
  <si>
    <t>堆龙德庆区马镇措麦村集体乡村旅游产业配套建设项目</t>
  </si>
  <si>
    <t>措麦村委会</t>
  </si>
  <si>
    <t>二、美丽宜居整村推进类</t>
  </si>
  <si>
    <t>嘎冲村委会</t>
  </si>
  <si>
    <t>波玛村委会</t>
  </si>
  <si>
    <t>马村委会</t>
  </si>
  <si>
    <t>德庆村委会</t>
  </si>
  <si>
    <t>三、巩固提升（人居环境整治）类</t>
  </si>
  <si>
    <t>古荣村委会</t>
  </si>
  <si>
    <t>巴热村委会</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</si>
</sst>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00_);[Red]\(0.00\)"/>
    <numFmt numFmtId="178" formatCode="0.00_ "/>
    <numFmt numFmtId="179" formatCode="0_ "/>
    <numFmt numFmtId="180" formatCode="yyyy&quot;年&quot;m&quot;月&quot;;@"/>
    <numFmt numFmtId="181" formatCode="yyyy&quot;年&quot;m&quot;月&quot;d&quot;日&quot;;@"/>
  </numFmts>
  <fonts count="70">
    <font>
      <sz val="11"/>
      <name val="宋体"/>
      <charset val="134"/>
    </font>
    <font>
      <sz val="11"/>
      <color theme="1"/>
      <name val="宋体"/>
      <charset val="134"/>
      <scheme val="minor"/>
    </font>
    <font>
      <sz val="16"/>
      <color theme="1"/>
      <name val="方正小标宋简体"/>
      <charset val="134"/>
    </font>
    <font>
      <b/>
      <sz val="10"/>
      <name val="宋体"/>
      <charset val="134"/>
    </font>
    <font>
      <b/>
      <sz val="12"/>
      <name val="宋体"/>
      <charset val="134"/>
    </font>
    <font>
      <b/>
      <sz val="10"/>
      <name val="仿宋"/>
      <charset val="134"/>
    </font>
    <font>
      <b/>
      <sz val="12"/>
      <name val="仿宋"/>
      <charset val="134"/>
    </font>
    <font>
      <sz val="11"/>
      <color theme="1"/>
      <name val="仿宋"/>
      <charset val="134"/>
    </font>
    <font>
      <sz val="11"/>
      <name val="仿宋"/>
      <charset val="134"/>
    </font>
    <font>
      <sz val="10"/>
      <name val="宋体"/>
      <charset val="134"/>
      <scheme val="minor"/>
    </font>
    <font>
      <sz val="10"/>
      <color theme="1"/>
      <name val="仿宋"/>
      <charset val="134"/>
    </font>
    <font>
      <sz val="10"/>
      <name val="仿宋"/>
      <charset val="134"/>
    </font>
    <font>
      <sz val="12"/>
      <name val="宋体"/>
      <charset val="134"/>
    </font>
    <font>
      <sz val="11"/>
      <color indexed="63"/>
      <name val="宋体"/>
      <charset val="134"/>
    </font>
    <font>
      <b/>
      <sz val="18"/>
      <color indexed="63"/>
      <name val="华文中宋"/>
      <charset val="134"/>
    </font>
    <font>
      <sz val="10"/>
      <color rgb="FF333333"/>
      <name val="仿宋"/>
      <charset val="134"/>
    </font>
    <font>
      <sz val="10"/>
      <color indexed="63"/>
      <name val="仿宋"/>
      <charset val="134"/>
    </font>
    <font>
      <sz val="10"/>
      <color indexed="63"/>
      <name val="楷体"/>
      <charset val="134"/>
    </font>
    <font>
      <sz val="9"/>
      <color indexed="63"/>
      <name val="仿宋"/>
      <charset val="134"/>
    </font>
    <font>
      <sz val="9"/>
      <color rgb="FF333333"/>
      <name val="仿宋"/>
      <charset val="134"/>
    </font>
    <font>
      <sz val="11"/>
      <color indexed="8"/>
      <name val="宋体"/>
      <charset val="134"/>
    </font>
    <font>
      <b/>
      <sz val="12"/>
      <name val="方正仿宋_GB18030"/>
      <charset val="134"/>
    </font>
    <font>
      <sz val="10"/>
      <name val="宋体"/>
      <charset val="134"/>
    </font>
    <font>
      <sz val="36"/>
      <name val="方正小标宋简体"/>
      <charset val="134"/>
    </font>
    <font>
      <b/>
      <sz val="11"/>
      <name val="宋体"/>
      <charset val="134"/>
    </font>
    <font>
      <b/>
      <sz val="11"/>
      <name val="仿宋"/>
      <charset val="134"/>
    </font>
    <font>
      <sz val="11"/>
      <name val="方正仿宋_GBK"/>
      <charset val="134"/>
    </font>
    <font>
      <b/>
      <sz val="11"/>
      <name val="仿宋"/>
      <charset val="0"/>
    </font>
    <font>
      <sz val="11"/>
      <name val="宋体"/>
      <charset val="134"/>
      <scheme val="minor"/>
    </font>
    <font>
      <b/>
      <sz val="14"/>
      <name val="仿宋"/>
      <charset val="134"/>
    </font>
    <font>
      <sz val="14"/>
      <name val="仿宋"/>
      <charset val="134"/>
    </font>
    <font>
      <sz val="12"/>
      <color indexed="63"/>
      <name val="仿宋"/>
      <charset val="134"/>
    </font>
    <font>
      <b/>
      <sz val="16"/>
      <color rgb="FF000000"/>
      <name val="方正小标宋简体"/>
      <charset val="134"/>
    </font>
    <font>
      <b/>
      <sz val="16"/>
      <color indexed="8"/>
      <name val="方正小标宋简体"/>
      <charset val="134"/>
    </font>
    <font>
      <sz val="12"/>
      <color rgb="FF000000"/>
      <name val="仿宋"/>
      <charset val="134"/>
    </font>
    <font>
      <sz val="12"/>
      <color indexed="8"/>
      <name val="仿宋"/>
      <charset val="134"/>
    </font>
    <font>
      <sz val="11"/>
      <color indexed="8"/>
      <name val="方正小标宋简体"/>
      <charset val="134"/>
    </font>
    <font>
      <sz val="11"/>
      <color indexed="8"/>
      <name val="仿宋"/>
      <charset val="134"/>
    </font>
    <font>
      <sz val="10"/>
      <color indexed="8"/>
      <name val="仿宋_GB2312"/>
      <charset val="134"/>
    </font>
    <font>
      <b/>
      <sz val="12"/>
      <color indexed="8"/>
      <name val="方正小标宋简体"/>
      <charset val="134"/>
    </font>
    <font>
      <sz val="10"/>
      <color indexed="63"/>
      <name val="宋体"/>
      <charset val="134"/>
    </font>
    <font>
      <b/>
      <sz val="10"/>
      <color indexed="8"/>
      <name val="仿宋_GB2312"/>
      <charset val="134"/>
    </font>
    <font>
      <sz val="8"/>
      <color indexed="63"/>
      <name val="宋体"/>
      <charset val="134"/>
    </font>
    <font>
      <b/>
      <sz val="10"/>
      <color indexed="8"/>
      <name val="宋体"/>
      <charset val="134"/>
    </font>
    <font>
      <b/>
      <sz val="12"/>
      <name val="方正小标宋简体"/>
      <charset val="134"/>
    </font>
    <font>
      <sz val="10"/>
      <color indexed="8"/>
      <name val="宋体"/>
      <charset val="134"/>
    </font>
    <font>
      <sz val="11"/>
      <color rgb="FF000000"/>
      <name val="宋体"/>
      <charset val="134"/>
    </font>
    <font>
      <u/>
      <sz val="11"/>
      <color rgb="FF0000FF"/>
      <name val="宋体"/>
      <charset val="134"/>
    </font>
    <font>
      <u/>
      <sz val="11"/>
      <color rgb="FF800080"/>
      <name val="宋体"/>
      <charset val="134"/>
    </font>
    <font>
      <sz val="11"/>
      <color rgb="FFFF0000"/>
      <name val="宋体"/>
      <charset val="134"/>
    </font>
    <font>
      <b/>
      <sz val="18"/>
      <color rgb="FF1F497D"/>
      <name val="宋体"/>
      <charset val="134"/>
    </font>
    <font>
      <i/>
      <sz val="11"/>
      <color rgb="FF7F7F7F"/>
      <name val="宋体"/>
      <charset val="134"/>
    </font>
    <font>
      <b/>
      <sz val="15"/>
      <color rgb="FF1F497D"/>
      <name val="宋体"/>
      <charset val="134"/>
    </font>
    <font>
      <b/>
      <sz val="13"/>
      <color rgb="FF1F497D"/>
      <name val="宋体"/>
      <charset val="134"/>
    </font>
    <font>
      <b/>
      <sz val="11"/>
      <color rgb="FF1F497D"/>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sz val="11"/>
      <color rgb="FF000000"/>
      <name val="Tahoma"/>
      <charset val="134"/>
    </font>
    <font>
      <sz val="10"/>
      <name val="Arial"/>
      <charset val="134"/>
    </font>
    <font>
      <sz val="12"/>
      <name val="Times New Roman"/>
      <charset val="134"/>
    </font>
    <font>
      <sz val="9"/>
      <name val="宋体"/>
      <charset val="134"/>
    </font>
    <font>
      <sz val="11"/>
      <name val="Times New Roman"/>
      <charset val="134"/>
    </font>
  </fonts>
  <fills count="3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8080"/>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s>
  <cellStyleXfs count="82">
    <xf numFmtId="0" fontId="0" fillId="0" borderId="0">
      <alignment vertical="center"/>
    </xf>
    <xf numFmtId="43" fontId="46" fillId="0" borderId="0">
      <alignment vertical="top"/>
      <protection locked="0"/>
    </xf>
    <xf numFmtId="176" fontId="46" fillId="0" borderId="0" applyProtection="0">
      <alignment vertical="center"/>
    </xf>
    <xf numFmtId="9" fontId="46" fillId="0" borderId="0" applyProtection="0">
      <alignment vertical="center"/>
    </xf>
    <xf numFmtId="41" fontId="46" fillId="0" borderId="0" applyProtection="0">
      <alignment vertical="center"/>
    </xf>
    <xf numFmtId="42" fontId="46" fillId="0" borderId="0" applyProtection="0">
      <alignment vertical="center"/>
    </xf>
    <xf numFmtId="0" fontId="47" fillId="0" borderId="0" applyProtection="0">
      <alignment vertical="center"/>
    </xf>
    <xf numFmtId="0" fontId="48" fillId="0" borderId="0" applyProtection="0">
      <alignment vertical="center"/>
    </xf>
    <xf numFmtId="0" fontId="46" fillId="3" borderId="10" applyProtection="0">
      <alignment vertical="center"/>
    </xf>
    <xf numFmtId="0" fontId="49" fillId="0" borderId="0" applyProtection="0">
      <alignment vertical="center"/>
    </xf>
    <xf numFmtId="0" fontId="50" fillId="0" borderId="0" applyProtection="0">
      <alignment vertical="center"/>
    </xf>
    <xf numFmtId="0" fontId="51" fillId="0" borderId="0" applyProtection="0">
      <alignment vertical="center"/>
    </xf>
    <xf numFmtId="0" fontId="52" fillId="0" borderId="11" applyProtection="0">
      <alignment vertical="center"/>
    </xf>
    <xf numFmtId="0" fontId="53" fillId="0" borderId="11" applyProtection="0">
      <alignment vertical="center"/>
    </xf>
    <xf numFmtId="0" fontId="54" fillId="0" borderId="12" applyProtection="0">
      <alignment vertical="center"/>
    </xf>
    <xf numFmtId="0" fontId="54" fillId="0" borderId="0" applyProtection="0">
      <alignment vertical="center"/>
    </xf>
    <xf numFmtId="0" fontId="55" fillId="4" borderId="13" applyProtection="0">
      <alignment vertical="center"/>
    </xf>
    <xf numFmtId="0" fontId="56" fillId="5" borderId="14" applyProtection="0">
      <alignment vertical="center"/>
    </xf>
    <xf numFmtId="0" fontId="57" fillId="5" borderId="13" applyProtection="0">
      <alignment vertical="center"/>
    </xf>
    <xf numFmtId="0" fontId="58" fillId="6" borderId="15" applyProtection="0">
      <alignment vertical="center"/>
    </xf>
    <xf numFmtId="0" fontId="59" fillId="0" borderId="16" applyProtection="0">
      <alignment vertical="center"/>
    </xf>
    <xf numFmtId="0" fontId="60" fillId="0" borderId="17" applyProtection="0">
      <alignment vertical="center"/>
    </xf>
    <xf numFmtId="0" fontId="61" fillId="7" borderId="0" applyProtection="0">
      <alignment vertical="center"/>
    </xf>
    <xf numFmtId="0" fontId="62" fillId="8" borderId="0" applyProtection="0">
      <alignment vertical="center"/>
    </xf>
    <xf numFmtId="0" fontId="63" fillId="9" borderId="0" applyProtection="0">
      <alignment vertical="center"/>
    </xf>
    <xf numFmtId="0" fontId="64" fillId="10" borderId="0" applyProtection="0">
      <alignment vertical="center"/>
    </xf>
    <xf numFmtId="0" fontId="46" fillId="11" borderId="0" applyProtection="0">
      <alignment vertical="center"/>
    </xf>
    <xf numFmtId="0" fontId="46" fillId="12" borderId="0" applyProtection="0">
      <alignment vertical="center"/>
    </xf>
    <xf numFmtId="0" fontId="64" fillId="13" borderId="0" applyProtection="0">
      <alignment vertical="center"/>
    </xf>
    <xf numFmtId="0" fontId="64" fillId="14" borderId="0" applyProtection="0">
      <alignment vertical="center"/>
    </xf>
    <xf numFmtId="0" fontId="46" fillId="15" borderId="0" applyProtection="0">
      <alignment vertical="center"/>
    </xf>
    <xf numFmtId="0" fontId="46" fillId="16" borderId="0" applyProtection="0">
      <alignment vertical="center"/>
    </xf>
    <xf numFmtId="0" fontId="64" fillId="17" borderId="0" applyProtection="0">
      <alignment vertical="center"/>
    </xf>
    <xf numFmtId="0" fontId="64" fillId="18" borderId="0" applyProtection="0">
      <alignment vertical="center"/>
    </xf>
    <xf numFmtId="0" fontId="46" fillId="19" borderId="0" applyProtection="0">
      <alignment vertical="center"/>
    </xf>
    <xf numFmtId="0" fontId="46" fillId="20" borderId="0" applyProtection="0">
      <alignment vertical="center"/>
    </xf>
    <xf numFmtId="0" fontId="64" fillId="21" borderId="0" applyProtection="0">
      <alignment vertical="center"/>
    </xf>
    <xf numFmtId="0" fontId="64" fillId="22" borderId="0" applyProtection="0">
      <alignment vertical="center"/>
    </xf>
    <xf numFmtId="0" fontId="46" fillId="23" borderId="0" applyProtection="0">
      <alignment vertical="center"/>
    </xf>
    <xf numFmtId="0" fontId="46" fillId="24" borderId="0" applyProtection="0">
      <alignment vertical="center"/>
    </xf>
    <xf numFmtId="0" fontId="64" fillId="25" borderId="0" applyProtection="0">
      <alignment vertical="center"/>
    </xf>
    <xf numFmtId="0" fontId="64" fillId="26" borderId="0" applyProtection="0">
      <alignment vertical="center"/>
    </xf>
    <xf numFmtId="0" fontId="46" fillId="27" borderId="0" applyProtection="0">
      <alignment vertical="center"/>
    </xf>
    <xf numFmtId="0" fontId="46" fillId="28" borderId="0" applyProtection="0">
      <alignment vertical="center"/>
    </xf>
    <xf numFmtId="0" fontId="64" fillId="29" borderId="0" applyProtection="0">
      <alignment vertical="center"/>
    </xf>
    <xf numFmtId="0" fontId="64" fillId="30" borderId="0" applyProtection="0">
      <alignment vertical="center"/>
    </xf>
    <xf numFmtId="0" fontId="46" fillId="31" borderId="0" applyProtection="0">
      <alignment vertical="center"/>
    </xf>
    <xf numFmtId="0" fontId="46" fillId="32" borderId="0" applyProtection="0">
      <alignment vertical="center"/>
    </xf>
    <xf numFmtId="0" fontId="64" fillId="33" borderId="0" applyProtection="0">
      <alignment vertical="center"/>
    </xf>
    <xf numFmtId="0" fontId="0" fillId="0" borderId="0">
      <alignment vertical="center"/>
    </xf>
    <xf numFmtId="0" fontId="46" fillId="0" borderId="0">
      <protection locked="0"/>
    </xf>
    <xf numFmtId="0" fontId="12" fillId="0" borderId="0" applyProtection="0"/>
    <xf numFmtId="0" fontId="46" fillId="0" borderId="0">
      <alignment vertical="center"/>
    </xf>
    <xf numFmtId="0" fontId="46" fillId="0" borderId="0">
      <protection locked="0"/>
    </xf>
    <xf numFmtId="0" fontId="65" fillId="0" borderId="0">
      <protection locked="0"/>
    </xf>
    <xf numFmtId="0" fontId="1" fillId="0" borderId="0">
      <alignment vertical="center"/>
    </xf>
    <xf numFmtId="0" fontId="66" fillId="0" borderId="0" applyProtection="0"/>
    <xf numFmtId="0" fontId="66" fillId="0" borderId="0"/>
    <xf numFmtId="0" fontId="46" fillId="0" borderId="0">
      <protection locked="0"/>
    </xf>
    <xf numFmtId="0" fontId="12" fillId="0" borderId="0">
      <protection locked="0"/>
    </xf>
    <xf numFmtId="0" fontId="0" fillId="0" borderId="0">
      <alignment vertical="center"/>
    </xf>
    <xf numFmtId="0" fontId="46" fillId="0" borderId="0" applyProtection="0"/>
    <xf numFmtId="0" fontId="67" fillId="0" borderId="0"/>
    <xf numFmtId="0" fontId="20" fillId="0" borderId="0" applyProtection="0"/>
    <xf numFmtId="0" fontId="12" fillId="0" borderId="0">
      <alignment vertical="center"/>
    </xf>
    <xf numFmtId="0" fontId="46" fillId="0" borderId="0" applyProtection="0">
      <alignment vertical="center"/>
    </xf>
    <xf numFmtId="0" fontId="12" fillId="0" borderId="0"/>
    <xf numFmtId="0" fontId="46" fillId="0" borderId="0">
      <alignment vertical="center"/>
    </xf>
    <xf numFmtId="0" fontId="12" fillId="0" borderId="0" applyProtection="0">
      <alignment vertical="center"/>
    </xf>
    <xf numFmtId="0" fontId="66" fillId="0" borderId="0">
      <protection locked="0"/>
    </xf>
    <xf numFmtId="0" fontId="46" fillId="0" borderId="0">
      <alignment vertical="center"/>
    </xf>
    <xf numFmtId="0" fontId="46" fillId="0" borderId="0"/>
    <xf numFmtId="0" fontId="12" fillId="0" borderId="0">
      <alignment vertical="center"/>
    </xf>
    <xf numFmtId="0" fontId="46" fillId="0" borderId="0">
      <alignment vertical="center"/>
    </xf>
    <xf numFmtId="0" fontId="0" fillId="0" borderId="0">
      <alignment vertical="center"/>
    </xf>
    <xf numFmtId="0" fontId="46" fillId="34" borderId="0">
      <protection locked="0"/>
    </xf>
    <xf numFmtId="0" fontId="46" fillId="0" borderId="0">
      <alignment vertical="center"/>
    </xf>
    <xf numFmtId="0" fontId="65" fillId="0" borderId="0" applyProtection="0">
      <alignment vertical="center"/>
    </xf>
    <xf numFmtId="0" fontId="20" fillId="0" borderId="0" applyProtection="0">
      <alignment vertical="center"/>
    </xf>
    <xf numFmtId="0" fontId="68" fillId="0" borderId="0" applyProtection="0">
      <alignment vertical="center"/>
    </xf>
    <xf numFmtId="0" fontId="12" fillId="0" borderId="0">
      <alignment vertical="center"/>
    </xf>
    <xf numFmtId="0" fontId="12" fillId="0" borderId="0" applyProtection="0">
      <alignment vertical="center"/>
    </xf>
  </cellStyleXfs>
  <cellXfs count="125">
    <xf numFmtId="0" fontId="0" fillId="0" borderId="0" xfId="0" applyAlignment="1">
      <alignment vertical="center"/>
    </xf>
    <xf numFmtId="0" fontId="1" fillId="0" borderId="0" xfId="0" applyFont="1" applyFill="1" applyAlignment="1">
      <alignment horizontal="center" vertical="center" wrapText="1"/>
    </xf>
    <xf numFmtId="0" fontId="1" fillId="0" borderId="0" xfId="0" applyFont="1" applyFill="1" applyAlignment="1"/>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Fill="1" applyBorder="1" applyAlignment="1"/>
    <xf numFmtId="0" fontId="1" fillId="0" borderId="2" xfId="0" applyFont="1" applyFill="1" applyBorder="1" applyAlignment="1">
      <alignment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2" fillId="0" borderId="0" xfId="0" applyFont="1" applyFill="1" applyBorder="1" applyAlignment="1">
      <alignment vertical="center"/>
    </xf>
    <xf numFmtId="0" fontId="13" fillId="0" borderId="0" xfId="0" applyFont="1" applyFill="1" applyBorder="1" applyAlignment="1">
      <alignment horizontal="center" vertical="center" wrapText="1"/>
    </xf>
    <xf numFmtId="177" fontId="13"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3" fillId="0" borderId="0" xfId="0" applyFont="1" applyFill="1" applyBorder="1" applyAlignment="1">
      <alignment vertical="center" wrapText="1"/>
    </xf>
    <xf numFmtId="0" fontId="17" fillId="0" borderId="2" xfId="0" applyFont="1" applyFill="1" applyBorder="1" applyAlignment="1">
      <alignment horizontal="center" vertical="center" wrapText="1"/>
    </xf>
    <xf numFmtId="177" fontId="17" fillId="0" borderId="2" xfId="0"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19" fillId="0" borderId="4" xfId="0" applyFont="1" applyFill="1" applyBorder="1" applyAlignment="1">
      <alignment horizontal="center" vertical="center" wrapText="1"/>
    </xf>
    <xf numFmtId="10" fontId="18" fillId="0" borderId="4"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177" fontId="13" fillId="0" borderId="5" xfId="0" applyNumberFormat="1" applyFont="1" applyFill="1" applyBorder="1" applyAlignment="1">
      <alignment horizontal="center" vertical="center" wrapText="1"/>
    </xf>
    <xf numFmtId="0" fontId="13" fillId="0" borderId="6" xfId="0" applyFont="1" applyFill="1" applyBorder="1" applyAlignment="1">
      <alignment horizontal="center" vertical="center" wrapText="1"/>
    </xf>
    <xf numFmtId="177" fontId="13" fillId="0" borderId="6"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177" fontId="13" fillId="0" borderId="2" xfId="0" applyNumberFormat="1" applyFont="1" applyFill="1" applyBorder="1" applyAlignment="1">
      <alignment horizontal="center" vertical="center" wrapText="1"/>
    </xf>
    <xf numFmtId="0" fontId="20" fillId="0" borderId="2" xfId="50" applyNumberFormat="1" applyFont="1" applyFill="1" applyBorder="1" applyAlignment="1">
      <alignment vertical="center"/>
      <protection locked="0"/>
    </xf>
    <xf numFmtId="0" fontId="20" fillId="0" borderId="0" xfId="50" applyNumberFormat="1" applyFont="1" applyFill="1" applyBorder="1" applyAlignment="1">
      <alignment vertical="center"/>
      <protection locked="0"/>
    </xf>
    <xf numFmtId="178" fontId="18" fillId="0" borderId="4" xfId="0" applyNumberFormat="1" applyFont="1" applyFill="1" applyBorder="1" applyAlignment="1">
      <alignment horizontal="center" vertical="center" wrapText="1"/>
    </xf>
    <xf numFmtId="0" fontId="1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21"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178" fontId="0" fillId="0" borderId="0" xfId="0" applyNumberFormat="1" applyFont="1" applyFill="1" applyBorder="1" applyAlignment="1">
      <alignment vertical="center" wrapText="1"/>
    </xf>
    <xf numFmtId="0" fontId="22" fillId="0" borderId="0" xfId="0" applyFont="1" applyFill="1" applyBorder="1" applyAlignment="1">
      <alignment horizontal="center" vertical="center" wrapText="1"/>
    </xf>
    <xf numFmtId="178" fontId="22" fillId="0" borderId="0" xfId="0" applyNumberFormat="1" applyFont="1" applyFill="1" applyBorder="1" applyAlignment="1">
      <alignment horizontal="center" vertical="center" wrapText="1"/>
    </xf>
    <xf numFmtId="179" fontId="0" fillId="0" borderId="0" xfId="0" applyNumberFormat="1" applyFont="1" applyFill="1" applyBorder="1" applyAlignment="1">
      <alignment horizontal="center" vertical="center" wrapText="1"/>
    </xf>
    <xf numFmtId="0" fontId="23" fillId="0" borderId="0" xfId="58" applyNumberFormat="1" applyFont="1" applyFill="1" applyAlignment="1" applyProtection="1">
      <alignment horizontal="center" vertical="center" wrapText="1"/>
    </xf>
    <xf numFmtId="0" fontId="24" fillId="0" borderId="0" xfId="58" applyNumberFormat="1" applyFont="1" applyFill="1" applyBorder="1" applyAlignment="1" applyProtection="1">
      <alignment horizontal="left" vertical="center" wrapText="1"/>
    </xf>
    <xf numFmtId="0" fontId="24" fillId="0" borderId="0" xfId="58" applyNumberFormat="1" applyFont="1" applyFill="1" applyBorder="1" applyAlignment="1" applyProtection="1">
      <alignment horizontal="center" vertical="center" wrapText="1"/>
    </xf>
    <xf numFmtId="0" fontId="24" fillId="2" borderId="0" xfId="58" applyNumberFormat="1" applyFont="1" applyFill="1" applyBorder="1" applyAlignment="1" applyProtection="1">
      <alignment horizontal="center" vertical="center" wrapText="1"/>
    </xf>
    <xf numFmtId="0" fontId="24" fillId="0" borderId="2" xfId="58" applyNumberFormat="1" applyFont="1" applyFill="1" applyBorder="1" applyAlignment="1" applyProtection="1">
      <alignment horizontal="center" vertical="center" wrapText="1"/>
    </xf>
    <xf numFmtId="0" fontId="24" fillId="0" borderId="2" xfId="0"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57" fontId="8" fillId="0" borderId="2" xfId="0" applyNumberFormat="1" applyFont="1" applyFill="1" applyBorder="1" applyAlignment="1">
      <alignment horizontal="center" vertical="center" wrapText="1"/>
    </xf>
    <xf numFmtId="179" fontId="25" fillId="0" borderId="2" xfId="0" applyNumberFormat="1" applyFont="1" applyFill="1" applyBorder="1" applyAlignment="1">
      <alignment horizontal="center" vertical="center" wrapText="1"/>
    </xf>
    <xf numFmtId="178" fontId="27" fillId="0" borderId="2" xfId="0" applyNumberFormat="1" applyFont="1" applyFill="1" applyBorder="1" applyAlignment="1">
      <alignment horizontal="center" vertical="center" wrapText="1"/>
    </xf>
    <xf numFmtId="180" fontId="25" fillId="0" borderId="2"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181" fontId="24" fillId="2" borderId="0" xfId="58" applyNumberFormat="1" applyFont="1" applyFill="1" applyBorder="1" applyAlignment="1" applyProtection="1">
      <alignment horizontal="center" vertical="center" wrapText="1"/>
    </xf>
    <xf numFmtId="181" fontId="24" fillId="0" borderId="2" xfId="58" applyNumberFormat="1" applyFont="1" applyFill="1" applyBorder="1" applyAlignment="1" applyProtection="1">
      <alignment horizontal="center" vertical="center" wrapText="1"/>
    </xf>
    <xf numFmtId="181" fontId="24" fillId="0" borderId="2" xfId="0" applyNumberFormat="1" applyFont="1" applyBorder="1" applyAlignment="1">
      <alignment horizontal="center" vertical="center" wrapText="1"/>
    </xf>
    <xf numFmtId="2" fontId="24" fillId="0" borderId="2" xfId="0" applyNumberFormat="1" applyFont="1" applyFill="1" applyBorder="1" applyAlignment="1">
      <alignment horizontal="center" vertical="center" wrapText="1"/>
    </xf>
    <xf numFmtId="57" fontId="26"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181" fontId="25" fillId="0" borderId="2" xfId="0" applyNumberFormat="1" applyFont="1" applyFill="1" applyBorder="1" applyAlignment="1">
      <alignment horizontal="center" vertical="center" wrapText="1"/>
    </xf>
    <xf numFmtId="178" fontId="8" fillId="0" borderId="2" xfId="0" applyNumberFormat="1" applyFont="1" applyFill="1" applyBorder="1" applyAlignment="1">
      <alignment horizontal="center" vertical="center" wrapText="1"/>
    </xf>
    <xf numFmtId="31" fontId="25" fillId="0" borderId="2" xfId="0" applyNumberFormat="1" applyFont="1" applyFill="1" applyBorder="1" applyAlignment="1">
      <alignment horizontal="center" vertical="center" wrapText="1"/>
    </xf>
    <xf numFmtId="0" fontId="25" fillId="0" borderId="3" xfId="0" applyNumberFormat="1" applyFont="1" applyFill="1" applyBorder="1" applyAlignment="1">
      <alignment horizontal="center" vertical="center" wrapText="1"/>
    </xf>
    <xf numFmtId="58" fontId="8" fillId="0" borderId="2" xfId="0" applyNumberFormat="1" applyFont="1" applyFill="1" applyBorder="1" applyAlignment="1">
      <alignment horizontal="center" vertical="center" wrapText="1"/>
    </xf>
    <xf numFmtId="31" fontId="8" fillId="0" borderId="2" xfId="0" applyNumberFormat="1" applyFont="1" applyFill="1" applyBorder="1" applyAlignment="1">
      <alignment horizontal="center" vertical="center" wrapText="1"/>
    </xf>
    <xf numFmtId="178" fontId="25" fillId="0" borderId="2" xfId="0" applyNumberFormat="1" applyFont="1" applyFill="1" applyBorder="1" applyAlignment="1">
      <alignment horizontal="center" vertical="center" wrapText="1"/>
    </xf>
    <xf numFmtId="1" fontId="24"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28" fillId="0" borderId="2" xfId="0" applyNumberFormat="1" applyFont="1" applyFill="1" applyBorder="1" applyAlignment="1">
      <alignment horizontal="center" vertical="center" wrapText="1"/>
    </xf>
    <xf numFmtId="179" fontId="2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179" fontId="8" fillId="0" borderId="2" xfId="0" applyNumberFormat="1" applyFont="1" applyFill="1" applyBorder="1" applyAlignment="1">
      <alignment horizontal="center" vertical="center" wrapText="1"/>
    </xf>
    <xf numFmtId="0" fontId="0" fillId="0" borderId="2" xfId="0" applyNumberFormat="1" applyFill="1" applyBorder="1" applyAlignment="1">
      <alignment horizontal="center" vertical="center" wrapText="1"/>
    </xf>
    <xf numFmtId="179" fontId="24" fillId="0" borderId="0" xfId="58"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24"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25" fillId="0" borderId="2" xfId="0" applyFont="1" applyFill="1" applyBorder="1" applyAlignment="1">
      <alignment horizontal="center" vertical="center"/>
    </xf>
    <xf numFmtId="0" fontId="29" fillId="0"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31" fillId="0" borderId="0" xfId="50" applyNumberFormat="1" applyFont="1" applyFill="1" applyBorder="1" applyAlignment="1">
      <alignment horizontal="left" vertical="center"/>
      <protection locked="0"/>
    </xf>
    <xf numFmtId="0" fontId="20" fillId="0" borderId="0" xfId="50" applyNumberFormat="1" applyFont="1" applyFill="1" applyBorder="1" applyAlignment="1">
      <alignment horizontal="center" vertical="center"/>
      <protection locked="0"/>
    </xf>
    <xf numFmtId="0" fontId="32" fillId="0" borderId="0" xfId="63" applyNumberFormat="1" applyFont="1" applyFill="1" applyBorder="1" applyAlignment="1">
      <alignment horizontal="center" vertical="center" wrapText="1"/>
    </xf>
    <xf numFmtId="0" fontId="33" fillId="0" borderId="0" xfId="63" applyNumberFormat="1" applyFont="1" applyFill="1" applyBorder="1" applyAlignment="1">
      <alignment horizontal="center" vertical="center" wrapText="1"/>
    </xf>
    <xf numFmtId="0" fontId="34" fillId="0" borderId="0" xfId="63" applyNumberFormat="1" applyFont="1" applyFill="1" applyBorder="1" applyAlignment="1">
      <alignment horizontal="left" vertical="center" wrapText="1"/>
    </xf>
    <xf numFmtId="0" fontId="35" fillId="0" borderId="0" xfId="63" applyNumberFormat="1" applyFont="1" applyFill="1" applyBorder="1" applyAlignment="1">
      <alignment horizontal="left" vertical="center" wrapText="1"/>
    </xf>
    <xf numFmtId="0" fontId="35" fillId="0" borderId="0" xfId="63" applyNumberFormat="1" applyFont="1" applyFill="1" applyBorder="1" applyAlignment="1">
      <alignment horizontal="center" vertical="center" wrapText="1"/>
    </xf>
    <xf numFmtId="0" fontId="36" fillId="0" borderId="1" xfId="63" applyNumberFormat="1" applyFont="1" applyFill="1" applyBorder="1" applyAlignment="1">
      <alignment horizontal="center" vertical="center" wrapText="1"/>
    </xf>
    <xf numFmtId="0" fontId="37" fillId="0" borderId="1" xfId="63" applyNumberFormat="1" applyFont="1" applyFill="1" applyBorder="1" applyAlignment="1">
      <alignment horizontal="center" vertical="center" wrapText="1"/>
    </xf>
    <xf numFmtId="0" fontId="38" fillId="0" borderId="2" xfId="63" applyNumberFormat="1" applyFont="1" applyFill="1" applyBorder="1" applyAlignment="1">
      <alignment horizontal="center" vertical="center" wrapText="1"/>
    </xf>
    <xf numFmtId="0" fontId="38" fillId="0" borderId="8" xfId="63" applyNumberFormat="1" applyFont="1" applyFill="1" applyBorder="1" applyAlignment="1">
      <alignment horizontal="center" vertical="center" wrapText="1"/>
    </xf>
    <xf numFmtId="0" fontId="38" fillId="0" borderId="9" xfId="63" applyNumberFormat="1" applyFont="1" applyFill="1" applyBorder="1" applyAlignment="1">
      <alignment horizontal="center" vertical="center" wrapText="1"/>
    </xf>
    <xf numFmtId="0" fontId="38" fillId="0" borderId="2" xfId="63" applyNumberFormat="1" applyFont="1" applyFill="1" applyBorder="1" applyAlignment="1">
      <alignment horizontal="center" vertical="center"/>
    </xf>
    <xf numFmtId="0" fontId="39" fillId="0" borderId="2" xfId="63" applyNumberFormat="1" applyFont="1" applyFill="1" applyBorder="1" applyAlignment="1">
      <alignment horizontal="center" vertical="center" wrapText="1"/>
    </xf>
    <xf numFmtId="0" fontId="40" fillId="0" borderId="2" xfId="50" applyNumberFormat="1" applyFont="1" applyFill="1" applyBorder="1" applyAlignment="1">
      <alignment horizontal="center" vertical="center"/>
      <protection locked="0"/>
    </xf>
    <xf numFmtId="0" fontId="41" fillId="0" borderId="2" xfId="63" applyNumberFormat="1" applyFont="1" applyFill="1" applyBorder="1" applyAlignment="1">
      <alignment horizontal="center" vertical="center" wrapText="1"/>
    </xf>
    <xf numFmtId="0" fontId="38" fillId="0" borderId="2" xfId="63" applyNumberFormat="1" applyFont="1" applyFill="1" applyBorder="1" applyAlignment="1">
      <alignment horizontal="left" vertical="center" wrapText="1"/>
    </xf>
    <xf numFmtId="0" fontId="42" fillId="0" borderId="2" xfId="50" applyNumberFormat="1" applyFont="1" applyFill="1" applyBorder="1" applyAlignment="1">
      <alignment horizontal="center" vertical="center" wrapText="1"/>
      <protection locked="0"/>
    </xf>
    <xf numFmtId="178" fontId="1" fillId="0" borderId="2" xfId="0" applyNumberFormat="1" applyFont="1" applyFill="1" applyBorder="1" applyAlignment="1">
      <alignment horizontal="center" vertical="center" wrapText="1"/>
    </xf>
    <xf numFmtId="0" fontId="43" fillId="0" borderId="2" xfId="63" applyNumberFormat="1" applyFont="1" applyFill="1" applyBorder="1" applyAlignment="1">
      <alignment horizontal="center" vertical="center" wrapText="1"/>
    </xf>
    <xf numFmtId="0" fontId="40" fillId="0" borderId="3" xfId="50" applyNumberFormat="1" applyFont="1" applyFill="1" applyBorder="1" applyAlignment="1">
      <alignment horizontal="center" vertical="center"/>
      <protection locked="0"/>
    </xf>
    <xf numFmtId="0" fontId="40" fillId="0" borderId="2" xfId="50" applyNumberFormat="1" applyFont="1" applyFill="1" applyBorder="1" applyAlignment="1">
      <alignment horizontal="center" vertical="center" wrapText="1"/>
      <protection locked="0"/>
    </xf>
    <xf numFmtId="178" fontId="44" fillId="2" borderId="2" xfId="63" applyNumberFormat="1" applyFont="1" applyFill="1" applyBorder="1" applyAlignment="1">
      <alignment horizontal="center" vertical="center" wrapText="1"/>
    </xf>
    <xf numFmtId="0" fontId="45" fillId="0" borderId="2" xfId="63" applyNumberFormat="1" applyFont="1" applyFill="1" applyBorder="1" applyAlignment="1">
      <alignment horizontal="center" vertical="center" wrapText="1"/>
    </xf>
    <xf numFmtId="0" fontId="20" fillId="0" borderId="2" xfId="50" applyNumberFormat="1" applyFont="1" applyFill="1" applyBorder="1" applyAlignment="1">
      <alignment horizontal="center" vertical="center"/>
      <protection locked="0"/>
    </xf>
    <xf numFmtId="178" fontId="20" fillId="0" borderId="2" xfId="50" applyNumberFormat="1" applyFont="1" applyFill="1" applyBorder="1" applyAlignment="1">
      <alignment horizontal="center" vertical="center"/>
      <protection locked="0"/>
    </xf>
  </cellXfs>
  <cellStyles count="8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样式 15" xfId="49"/>
    <cellStyle name="常规_副本西藏自治区贫困县统筹整合使用财政涉农资金情况统计表（模版）参考表" xfId="50"/>
    <cellStyle name="常规 2 2 2 2" xfId="51"/>
    <cellStyle name="常规 12 3 2 2 2" xfId="52"/>
    <cellStyle name="常规 14 10" xfId="53"/>
    <cellStyle name="常规 73" xfId="54"/>
    <cellStyle name="常规 6" xfId="55"/>
    <cellStyle name="常规_项目投入明细_10" xfId="56"/>
    <cellStyle name="常规_项目投入明细_11" xfId="57"/>
    <cellStyle name="常规 51" xfId="58"/>
    <cellStyle name="常规 2 2 6" xfId="59"/>
    <cellStyle name="常规 101 2" xfId="60"/>
    <cellStyle name="常规 2 2" xfId="61"/>
    <cellStyle name="常规_重新梳理十二五项目-3-10金主任办后改建设内容" xfId="62"/>
    <cellStyle name="常规 2" xfId="63"/>
    <cellStyle name="常规 3" xfId="64"/>
    <cellStyle name="常规 11" xfId="65"/>
    <cellStyle name="常规 8" xfId="66"/>
    <cellStyle name="常规_Sheet1" xfId="67"/>
    <cellStyle name="常规 10 5" xfId="68"/>
    <cellStyle name="常规_项目投入明细_8" xfId="69"/>
    <cellStyle name="常规 2 2 18" xfId="70"/>
    <cellStyle name="常规 16" xfId="71"/>
    <cellStyle name="常规 2 2 2" xfId="72"/>
    <cellStyle name="常规 2 2 3" xfId="73"/>
    <cellStyle name="常规 7 2" xfId="74"/>
    <cellStyle name="20% - 强调文字颜色 2 7 4 4" xfId="75"/>
    <cellStyle name="常规 100" xfId="76"/>
    <cellStyle name="常规 22" xfId="77"/>
    <cellStyle name="常规 3 2 4" xfId="78"/>
    <cellStyle name="常规_整合明细.更新" xfId="79"/>
    <cellStyle name="常规 10" xfId="80"/>
    <cellStyle name="常规_扶贫资金整合明细表.调整" xfId="8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19050</xdr:colOff>
      <xdr:row>23</xdr:row>
      <xdr:rowOff>0</xdr:rowOff>
    </xdr:from>
    <xdr:to>
      <xdr:col>13</xdr:col>
      <xdr:colOff>38735</xdr:colOff>
      <xdr:row>23</xdr:row>
      <xdr:rowOff>191135</xdr:rowOff>
    </xdr:to>
    <xdr:pic>
      <xdr:nvPicPr>
        <xdr:cNvPr id="2" name="图片 3337"/>
        <xdr:cNvPicPr>
          <a:picLocks noChangeAspect="1"/>
        </xdr:cNvPicPr>
      </xdr:nvPicPr>
      <xdr:blipFill>
        <a:blip r:embed="rId1"/>
        <a:stretch>
          <a:fillRect/>
        </a:stretch>
      </xdr:blipFill>
      <xdr:spPr>
        <a:xfrm>
          <a:off x="19408140" y="29787850"/>
          <a:ext cx="19685" cy="191135"/>
        </a:xfrm>
        <a:prstGeom prst="rect">
          <a:avLst/>
        </a:prstGeom>
        <a:noFill/>
        <a:ln w="9525">
          <a:noFill/>
        </a:ln>
      </xdr:spPr>
    </xdr:pic>
    <xdr:clientData/>
  </xdr:twoCellAnchor>
  <xdr:twoCellAnchor editAs="oneCell">
    <xdr:from>
      <xdr:col>14</xdr:col>
      <xdr:colOff>133350</xdr:colOff>
      <xdr:row>23</xdr:row>
      <xdr:rowOff>0</xdr:rowOff>
    </xdr:from>
    <xdr:to>
      <xdr:col>14</xdr:col>
      <xdr:colOff>266700</xdr:colOff>
      <xdr:row>23</xdr:row>
      <xdr:rowOff>191135</xdr:rowOff>
    </xdr:to>
    <xdr:pic>
      <xdr:nvPicPr>
        <xdr:cNvPr id="3" name="图片 3335"/>
        <xdr:cNvPicPr>
          <a:picLocks noChangeAspect="1"/>
        </xdr:cNvPicPr>
      </xdr:nvPicPr>
      <xdr:blipFill>
        <a:blip r:embed="rId2" cstate="print"/>
        <a:stretch>
          <a:fillRect/>
        </a:stretch>
      </xdr:blipFill>
      <xdr:spPr>
        <a:xfrm>
          <a:off x="20743545" y="29787850"/>
          <a:ext cx="133350" cy="191135"/>
        </a:xfrm>
        <a:prstGeom prst="rect">
          <a:avLst/>
        </a:prstGeom>
        <a:noFill/>
        <a:ln w="9525">
          <a:noFill/>
        </a:ln>
      </xdr:spPr>
    </xdr:pic>
    <xdr:clientData/>
  </xdr:twoCellAnchor>
  <xdr:twoCellAnchor editAs="oneCell">
    <xdr:from>
      <xdr:col>16</xdr:col>
      <xdr:colOff>0</xdr:colOff>
      <xdr:row>23</xdr:row>
      <xdr:rowOff>0</xdr:rowOff>
    </xdr:from>
    <xdr:to>
      <xdr:col>16</xdr:col>
      <xdr:colOff>19050</xdr:colOff>
      <xdr:row>23</xdr:row>
      <xdr:rowOff>191135</xdr:rowOff>
    </xdr:to>
    <xdr:pic>
      <xdr:nvPicPr>
        <xdr:cNvPr id="4" name="图片 3336"/>
        <xdr:cNvPicPr>
          <a:picLocks noChangeAspect="1"/>
        </xdr:cNvPicPr>
      </xdr:nvPicPr>
      <xdr:blipFill>
        <a:blip r:embed="rId1"/>
        <a:stretch>
          <a:fillRect/>
        </a:stretch>
      </xdr:blipFill>
      <xdr:spPr>
        <a:xfrm>
          <a:off x="23009860" y="29787850"/>
          <a:ext cx="19050" cy="191135"/>
        </a:xfrm>
        <a:prstGeom prst="rect">
          <a:avLst/>
        </a:prstGeom>
        <a:noFill/>
        <a:ln w="9525">
          <a:noFill/>
        </a:ln>
      </xdr:spPr>
    </xdr:pic>
    <xdr:clientData/>
  </xdr:twoCellAnchor>
  <xdr:twoCellAnchor editAs="oneCell">
    <xdr:from>
      <xdr:col>16</xdr:col>
      <xdr:colOff>19050</xdr:colOff>
      <xdr:row>23</xdr:row>
      <xdr:rowOff>0</xdr:rowOff>
    </xdr:from>
    <xdr:to>
      <xdr:col>16</xdr:col>
      <xdr:colOff>38735</xdr:colOff>
      <xdr:row>23</xdr:row>
      <xdr:rowOff>191135</xdr:rowOff>
    </xdr:to>
    <xdr:pic>
      <xdr:nvPicPr>
        <xdr:cNvPr id="5" name="图片 3337"/>
        <xdr:cNvPicPr>
          <a:picLocks noChangeAspect="1"/>
        </xdr:cNvPicPr>
      </xdr:nvPicPr>
      <xdr:blipFill>
        <a:blip r:embed="rId1"/>
        <a:stretch>
          <a:fillRect/>
        </a:stretch>
      </xdr:blipFill>
      <xdr:spPr>
        <a:xfrm>
          <a:off x="23028910" y="29787850"/>
          <a:ext cx="19685" cy="191135"/>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6"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7"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8"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9"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10"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11"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12"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13"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189230</xdr:rowOff>
    </xdr:to>
    <xdr:pic>
      <xdr:nvPicPr>
        <xdr:cNvPr id="14" name="图片 3334"/>
        <xdr:cNvPicPr>
          <a:picLocks noChangeAspect="1"/>
        </xdr:cNvPicPr>
      </xdr:nvPicPr>
      <xdr:blipFill>
        <a:blip r:embed="rId2"/>
        <a:stretch>
          <a:fillRect/>
        </a:stretch>
      </xdr:blipFill>
      <xdr:spPr>
        <a:xfrm>
          <a:off x="0" y="2755900"/>
          <a:ext cx="120015" cy="18923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189230</xdr:rowOff>
    </xdr:to>
    <xdr:pic>
      <xdr:nvPicPr>
        <xdr:cNvPr id="15" name="图片 3335"/>
        <xdr:cNvPicPr>
          <a:picLocks noChangeAspect="1"/>
        </xdr:cNvPicPr>
      </xdr:nvPicPr>
      <xdr:blipFill>
        <a:blip r:embed="rId2"/>
        <a:stretch>
          <a:fillRect/>
        </a:stretch>
      </xdr:blipFill>
      <xdr:spPr>
        <a:xfrm>
          <a:off x="0" y="2755900"/>
          <a:ext cx="120015" cy="18923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16"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3</xdr:col>
      <xdr:colOff>617220</xdr:colOff>
      <xdr:row>5</xdr:row>
      <xdr:rowOff>0</xdr:rowOff>
    </xdr:from>
    <xdr:to>
      <xdr:col>3</xdr:col>
      <xdr:colOff>737870</xdr:colOff>
      <xdr:row>5</xdr:row>
      <xdr:rowOff>171450</xdr:rowOff>
    </xdr:to>
    <xdr:pic>
      <xdr:nvPicPr>
        <xdr:cNvPr id="17" name="图片 3335"/>
        <xdr:cNvPicPr>
          <a:picLocks noChangeAspect="1"/>
        </xdr:cNvPicPr>
      </xdr:nvPicPr>
      <xdr:blipFill>
        <a:blip r:embed="rId2"/>
        <a:stretch>
          <a:fillRect/>
        </a:stretch>
      </xdr:blipFill>
      <xdr:spPr>
        <a:xfrm>
          <a:off x="3770630" y="2755900"/>
          <a:ext cx="120650"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18"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19"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20"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21"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22"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23"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24"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25"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189230</xdr:rowOff>
    </xdr:to>
    <xdr:pic>
      <xdr:nvPicPr>
        <xdr:cNvPr id="26" name="图片 3334"/>
        <xdr:cNvPicPr>
          <a:picLocks noChangeAspect="1"/>
        </xdr:cNvPicPr>
      </xdr:nvPicPr>
      <xdr:blipFill>
        <a:blip r:embed="rId2"/>
        <a:stretch>
          <a:fillRect/>
        </a:stretch>
      </xdr:blipFill>
      <xdr:spPr>
        <a:xfrm>
          <a:off x="0" y="2755900"/>
          <a:ext cx="120015" cy="18923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189230</xdr:rowOff>
    </xdr:to>
    <xdr:pic>
      <xdr:nvPicPr>
        <xdr:cNvPr id="27" name="图片 3335"/>
        <xdr:cNvPicPr>
          <a:picLocks noChangeAspect="1"/>
        </xdr:cNvPicPr>
      </xdr:nvPicPr>
      <xdr:blipFill>
        <a:blip r:embed="rId2"/>
        <a:stretch>
          <a:fillRect/>
        </a:stretch>
      </xdr:blipFill>
      <xdr:spPr>
        <a:xfrm>
          <a:off x="0" y="2755900"/>
          <a:ext cx="120015" cy="189230"/>
        </a:xfrm>
        <a:prstGeom prst="rect">
          <a:avLst/>
        </a:prstGeom>
        <a:noFill/>
        <a:ln w="9525">
          <a:noFill/>
        </a:ln>
      </xdr:spPr>
    </xdr:pic>
    <xdr:clientData/>
  </xdr:twoCellAnchor>
  <xdr:twoCellAnchor editAs="oneCell">
    <xdr:from>
      <xdr:col>3</xdr:col>
      <xdr:colOff>617220</xdr:colOff>
      <xdr:row>5</xdr:row>
      <xdr:rowOff>0</xdr:rowOff>
    </xdr:from>
    <xdr:to>
      <xdr:col>3</xdr:col>
      <xdr:colOff>737870</xdr:colOff>
      <xdr:row>5</xdr:row>
      <xdr:rowOff>171450</xdr:rowOff>
    </xdr:to>
    <xdr:pic>
      <xdr:nvPicPr>
        <xdr:cNvPr id="28" name="图片 3335"/>
        <xdr:cNvPicPr>
          <a:picLocks noChangeAspect="1"/>
        </xdr:cNvPicPr>
      </xdr:nvPicPr>
      <xdr:blipFill>
        <a:blip r:embed="rId2"/>
        <a:stretch>
          <a:fillRect/>
        </a:stretch>
      </xdr:blipFill>
      <xdr:spPr>
        <a:xfrm>
          <a:off x="3770630" y="2755900"/>
          <a:ext cx="120650"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29"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30"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31"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32"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33"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34"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35"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36"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189230</xdr:rowOff>
    </xdr:to>
    <xdr:pic>
      <xdr:nvPicPr>
        <xdr:cNvPr id="37" name="图片 3334"/>
        <xdr:cNvPicPr>
          <a:picLocks noChangeAspect="1"/>
        </xdr:cNvPicPr>
      </xdr:nvPicPr>
      <xdr:blipFill>
        <a:blip r:embed="rId2"/>
        <a:stretch>
          <a:fillRect/>
        </a:stretch>
      </xdr:blipFill>
      <xdr:spPr>
        <a:xfrm>
          <a:off x="0" y="2755900"/>
          <a:ext cx="120015" cy="18923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189230</xdr:rowOff>
    </xdr:to>
    <xdr:pic>
      <xdr:nvPicPr>
        <xdr:cNvPr id="38" name="图片 3335"/>
        <xdr:cNvPicPr>
          <a:picLocks noChangeAspect="1"/>
        </xdr:cNvPicPr>
      </xdr:nvPicPr>
      <xdr:blipFill>
        <a:blip r:embed="rId2"/>
        <a:stretch>
          <a:fillRect/>
        </a:stretch>
      </xdr:blipFill>
      <xdr:spPr>
        <a:xfrm>
          <a:off x="0" y="2755900"/>
          <a:ext cx="120015" cy="18923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39"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40"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41"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42"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43"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44"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45"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46"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47"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189230</xdr:rowOff>
    </xdr:to>
    <xdr:pic>
      <xdr:nvPicPr>
        <xdr:cNvPr id="48" name="图片 3334"/>
        <xdr:cNvPicPr>
          <a:picLocks noChangeAspect="1"/>
        </xdr:cNvPicPr>
      </xdr:nvPicPr>
      <xdr:blipFill>
        <a:blip r:embed="rId2"/>
        <a:stretch>
          <a:fillRect/>
        </a:stretch>
      </xdr:blipFill>
      <xdr:spPr>
        <a:xfrm>
          <a:off x="0" y="2755900"/>
          <a:ext cx="120015" cy="18923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189230</xdr:rowOff>
    </xdr:to>
    <xdr:pic>
      <xdr:nvPicPr>
        <xdr:cNvPr id="49" name="图片 3335"/>
        <xdr:cNvPicPr>
          <a:picLocks noChangeAspect="1"/>
        </xdr:cNvPicPr>
      </xdr:nvPicPr>
      <xdr:blipFill>
        <a:blip r:embed="rId2"/>
        <a:stretch>
          <a:fillRect/>
        </a:stretch>
      </xdr:blipFill>
      <xdr:spPr>
        <a:xfrm>
          <a:off x="0" y="2755900"/>
          <a:ext cx="120015" cy="18923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50"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3</xdr:col>
      <xdr:colOff>617220</xdr:colOff>
      <xdr:row>5</xdr:row>
      <xdr:rowOff>0</xdr:rowOff>
    </xdr:from>
    <xdr:to>
      <xdr:col>3</xdr:col>
      <xdr:colOff>737870</xdr:colOff>
      <xdr:row>5</xdr:row>
      <xdr:rowOff>171450</xdr:rowOff>
    </xdr:to>
    <xdr:pic>
      <xdr:nvPicPr>
        <xdr:cNvPr id="51" name="图片 3335"/>
        <xdr:cNvPicPr>
          <a:picLocks noChangeAspect="1"/>
        </xdr:cNvPicPr>
      </xdr:nvPicPr>
      <xdr:blipFill>
        <a:blip r:embed="rId2"/>
        <a:stretch>
          <a:fillRect/>
        </a:stretch>
      </xdr:blipFill>
      <xdr:spPr>
        <a:xfrm>
          <a:off x="3770630" y="2755900"/>
          <a:ext cx="120650"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52"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53"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54"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55"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56"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57"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58"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59"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189230</xdr:rowOff>
    </xdr:to>
    <xdr:pic>
      <xdr:nvPicPr>
        <xdr:cNvPr id="60" name="图片 3334"/>
        <xdr:cNvPicPr>
          <a:picLocks noChangeAspect="1"/>
        </xdr:cNvPicPr>
      </xdr:nvPicPr>
      <xdr:blipFill>
        <a:blip r:embed="rId2"/>
        <a:stretch>
          <a:fillRect/>
        </a:stretch>
      </xdr:blipFill>
      <xdr:spPr>
        <a:xfrm>
          <a:off x="0" y="2755900"/>
          <a:ext cx="120015" cy="18923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189230</xdr:rowOff>
    </xdr:to>
    <xdr:pic>
      <xdr:nvPicPr>
        <xdr:cNvPr id="61" name="图片 3335"/>
        <xdr:cNvPicPr>
          <a:picLocks noChangeAspect="1"/>
        </xdr:cNvPicPr>
      </xdr:nvPicPr>
      <xdr:blipFill>
        <a:blip r:embed="rId2"/>
        <a:stretch>
          <a:fillRect/>
        </a:stretch>
      </xdr:blipFill>
      <xdr:spPr>
        <a:xfrm>
          <a:off x="0" y="2755900"/>
          <a:ext cx="120015" cy="189230"/>
        </a:xfrm>
        <a:prstGeom prst="rect">
          <a:avLst/>
        </a:prstGeom>
        <a:noFill/>
        <a:ln w="9525">
          <a:noFill/>
        </a:ln>
      </xdr:spPr>
    </xdr:pic>
    <xdr:clientData/>
  </xdr:twoCellAnchor>
  <xdr:twoCellAnchor editAs="oneCell">
    <xdr:from>
      <xdr:col>3</xdr:col>
      <xdr:colOff>617220</xdr:colOff>
      <xdr:row>5</xdr:row>
      <xdr:rowOff>0</xdr:rowOff>
    </xdr:from>
    <xdr:to>
      <xdr:col>3</xdr:col>
      <xdr:colOff>737870</xdr:colOff>
      <xdr:row>5</xdr:row>
      <xdr:rowOff>171450</xdr:rowOff>
    </xdr:to>
    <xdr:pic>
      <xdr:nvPicPr>
        <xdr:cNvPr id="62" name="图片 3335"/>
        <xdr:cNvPicPr>
          <a:picLocks noChangeAspect="1"/>
        </xdr:cNvPicPr>
      </xdr:nvPicPr>
      <xdr:blipFill>
        <a:blip r:embed="rId2"/>
        <a:stretch>
          <a:fillRect/>
        </a:stretch>
      </xdr:blipFill>
      <xdr:spPr>
        <a:xfrm>
          <a:off x="3770630" y="2755900"/>
          <a:ext cx="120650"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63"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64"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65"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66"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67"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68"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69"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70"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189230</xdr:rowOff>
    </xdr:to>
    <xdr:pic>
      <xdr:nvPicPr>
        <xdr:cNvPr id="71" name="图片 3334"/>
        <xdr:cNvPicPr>
          <a:picLocks noChangeAspect="1"/>
        </xdr:cNvPicPr>
      </xdr:nvPicPr>
      <xdr:blipFill>
        <a:blip r:embed="rId2"/>
        <a:stretch>
          <a:fillRect/>
        </a:stretch>
      </xdr:blipFill>
      <xdr:spPr>
        <a:xfrm>
          <a:off x="0" y="2755900"/>
          <a:ext cx="120015" cy="18923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189230</xdr:rowOff>
    </xdr:to>
    <xdr:pic>
      <xdr:nvPicPr>
        <xdr:cNvPr id="72" name="图片 3335"/>
        <xdr:cNvPicPr>
          <a:picLocks noChangeAspect="1"/>
        </xdr:cNvPicPr>
      </xdr:nvPicPr>
      <xdr:blipFill>
        <a:blip r:embed="rId2"/>
        <a:stretch>
          <a:fillRect/>
        </a:stretch>
      </xdr:blipFill>
      <xdr:spPr>
        <a:xfrm>
          <a:off x="0" y="2755900"/>
          <a:ext cx="120015" cy="18923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73"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74"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75"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76"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77"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78"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79"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80"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81"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189230</xdr:rowOff>
    </xdr:to>
    <xdr:pic>
      <xdr:nvPicPr>
        <xdr:cNvPr id="82" name="图片 3334"/>
        <xdr:cNvPicPr>
          <a:picLocks noChangeAspect="1"/>
        </xdr:cNvPicPr>
      </xdr:nvPicPr>
      <xdr:blipFill>
        <a:blip r:embed="rId2"/>
        <a:stretch>
          <a:fillRect/>
        </a:stretch>
      </xdr:blipFill>
      <xdr:spPr>
        <a:xfrm>
          <a:off x="0" y="2755900"/>
          <a:ext cx="120015" cy="18923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189230</xdr:rowOff>
    </xdr:to>
    <xdr:pic>
      <xdr:nvPicPr>
        <xdr:cNvPr id="83" name="图片 3335"/>
        <xdr:cNvPicPr>
          <a:picLocks noChangeAspect="1"/>
        </xdr:cNvPicPr>
      </xdr:nvPicPr>
      <xdr:blipFill>
        <a:blip r:embed="rId2"/>
        <a:stretch>
          <a:fillRect/>
        </a:stretch>
      </xdr:blipFill>
      <xdr:spPr>
        <a:xfrm>
          <a:off x="0" y="2755900"/>
          <a:ext cx="120015" cy="18923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84"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3</xdr:col>
      <xdr:colOff>617220</xdr:colOff>
      <xdr:row>5</xdr:row>
      <xdr:rowOff>0</xdr:rowOff>
    </xdr:from>
    <xdr:to>
      <xdr:col>3</xdr:col>
      <xdr:colOff>737870</xdr:colOff>
      <xdr:row>5</xdr:row>
      <xdr:rowOff>171450</xdr:rowOff>
    </xdr:to>
    <xdr:pic>
      <xdr:nvPicPr>
        <xdr:cNvPr id="85" name="图片 3335"/>
        <xdr:cNvPicPr>
          <a:picLocks noChangeAspect="1"/>
        </xdr:cNvPicPr>
      </xdr:nvPicPr>
      <xdr:blipFill>
        <a:blip r:embed="rId2"/>
        <a:stretch>
          <a:fillRect/>
        </a:stretch>
      </xdr:blipFill>
      <xdr:spPr>
        <a:xfrm>
          <a:off x="3770630" y="2755900"/>
          <a:ext cx="120650"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86"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87"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88"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89"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90"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91"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92"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93"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189230</xdr:rowOff>
    </xdr:to>
    <xdr:pic>
      <xdr:nvPicPr>
        <xdr:cNvPr id="94" name="图片 3334"/>
        <xdr:cNvPicPr>
          <a:picLocks noChangeAspect="1"/>
        </xdr:cNvPicPr>
      </xdr:nvPicPr>
      <xdr:blipFill>
        <a:blip r:embed="rId2"/>
        <a:stretch>
          <a:fillRect/>
        </a:stretch>
      </xdr:blipFill>
      <xdr:spPr>
        <a:xfrm>
          <a:off x="0" y="2755900"/>
          <a:ext cx="120015" cy="18923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189230</xdr:rowOff>
    </xdr:to>
    <xdr:pic>
      <xdr:nvPicPr>
        <xdr:cNvPr id="95" name="图片 3335"/>
        <xdr:cNvPicPr>
          <a:picLocks noChangeAspect="1"/>
        </xdr:cNvPicPr>
      </xdr:nvPicPr>
      <xdr:blipFill>
        <a:blip r:embed="rId2"/>
        <a:stretch>
          <a:fillRect/>
        </a:stretch>
      </xdr:blipFill>
      <xdr:spPr>
        <a:xfrm>
          <a:off x="0" y="2755900"/>
          <a:ext cx="120015" cy="189230"/>
        </a:xfrm>
        <a:prstGeom prst="rect">
          <a:avLst/>
        </a:prstGeom>
        <a:noFill/>
        <a:ln w="9525">
          <a:noFill/>
        </a:ln>
      </xdr:spPr>
    </xdr:pic>
    <xdr:clientData/>
  </xdr:twoCellAnchor>
  <xdr:twoCellAnchor editAs="oneCell">
    <xdr:from>
      <xdr:col>3</xdr:col>
      <xdr:colOff>617220</xdr:colOff>
      <xdr:row>5</xdr:row>
      <xdr:rowOff>0</xdr:rowOff>
    </xdr:from>
    <xdr:to>
      <xdr:col>3</xdr:col>
      <xdr:colOff>737870</xdr:colOff>
      <xdr:row>5</xdr:row>
      <xdr:rowOff>171450</xdr:rowOff>
    </xdr:to>
    <xdr:pic>
      <xdr:nvPicPr>
        <xdr:cNvPr id="96" name="图片 3335"/>
        <xdr:cNvPicPr>
          <a:picLocks noChangeAspect="1"/>
        </xdr:cNvPicPr>
      </xdr:nvPicPr>
      <xdr:blipFill>
        <a:blip r:embed="rId2"/>
        <a:stretch>
          <a:fillRect/>
        </a:stretch>
      </xdr:blipFill>
      <xdr:spPr>
        <a:xfrm>
          <a:off x="3770630" y="2755900"/>
          <a:ext cx="120650"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97"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98"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99"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100"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101"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102"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103"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104" name="图片 3335"/>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189230</xdr:rowOff>
    </xdr:to>
    <xdr:pic>
      <xdr:nvPicPr>
        <xdr:cNvPr id="105" name="图片 3334"/>
        <xdr:cNvPicPr>
          <a:picLocks noChangeAspect="1"/>
        </xdr:cNvPicPr>
      </xdr:nvPicPr>
      <xdr:blipFill>
        <a:blip r:embed="rId2"/>
        <a:stretch>
          <a:fillRect/>
        </a:stretch>
      </xdr:blipFill>
      <xdr:spPr>
        <a:xfrm>
          <a:off x="0" y="2755900"/>
          <a:ext cx="120015" cy="18923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189230</xdr:rowOff>
    </xdr:to>
    <xdr:pic>
      <xdr:nvPicPr>
        <xdr:cNvPr id="106" name="图片 3335"/>
        <xdr:cNvPicPr>
          <a:picLocks noChangeAspect="1"/>
        </xdr:cNvPicPr>
      </xdr:nvPicPr>
      <xdr:blipFill>
        <a:blip r:embed="rId2"/>
        <a:stretch>
          <a:fillRect/>
        </a:stretch>
      </xdr:blipFill>
      <xdr:spPr>
        <a:xfrm>
          <a:off x="0" y="2755900"/>
          <a:ext cx="120015" cy="189230"/>
        </a:xfrm>
        <a:prstGeom prst="rect">
          <a:avLst/>
        </a:prstGeom>
        <a:noFill/>
        <a:ln w="9525">
          <a:noFill/>
        </a:ln>
      </xdr:spPr>
    </xdr:pic>
    <xdr:clientData/>
  </xdr:twoCellAnchor>
  <xdr:twoCellAnchor editAs="oneCell">
    <xdr:from>
      <xdr:col>0</xdr:col>
      <xdr:colOff>0</xdr:colOff>
      <xdr:row>5</xdr:row>
      <xdr:rowOff>0</xdr:rowOff>
    </xdr:from>
    <xdr:to>
      <xdr:col>0</xdr:col>
      <xdr:colOff>120015</xdr:colOff>
      <xdr:row>5</xdr:row>
      <xdr:rowOff>171450</xdr:rowOff>
    </xdr:to>
    <xdr:pic>
      <xdr:nvPicPr>
        <xdr:cNvPr id="107" name="图片 3334"/>
        <xdr:cNvPicPr>
          <a:picLocks noChangeAspect="1"/>
        </xdr:cNvPicPr>
      </xdr:nvPicPr>
      <xdr:blipFill>
        <a:blip r:embed="rId2"/>
        <a:stretch>
          <a:fillRect/>
        </a:stretch>
      </xdr:blipFill>
      <xdr:spPr>
        <a:xfrm>
          <a:off x="0" y="2755900"/>
          <a:ext cx="120015" cy="171450"/>
        </a:xfrm>
        <a:prstGeom prst="rect">
          <a:avLst/>
        </a:prstGeom>
        <a:noFill/>
        <a:ln w="9525">
          <a:noFill/>
        </a:ln>
      </xdr:spPr>
    </xdr:pic>
    <xdr:clientData/>
  </xdr:twoCellAnchor>
  <xdr:twoCellAnchor editAs="oneCell">
    <xdr:from>
      <xdr:col>13</xdr:col>
      <xdr:colOff>19050</xdr:colOff>
      <xdr:row>13</xdr:row>
      <xdr:rowOff>0</xdr:rowOff>
    </xdr:from>
    <xdr:to>
      <xdr:col>13</xdr:col>
      <xdr:colOff>38735</xdr:colOff>
      <xdr:row>13</xdr:row>
      <xdr:rowOff>191135</xdr:rowOff>
    </xdr:to>
    <xdr:pic>
      <xdr:nvPicPr>
        <xdr:cNvPr id="108" name="图片 3337"/>
        <xdr:cNvPicPr>
          <a:picLocks noChangeAspect="1"/>
        </xdr:cNvPicPr>
      </xdr:nvPicPr>
      <xdr:blipFill>
        <a:blip r:embed="rId1"/>
        <a:stretch>
          <a:fillRect/>
        </a:stretch>
      </xdr:blipFill>
      <xdr:spPr>
        <a:xfrm>
          <a:off x="19408140" y="16256000"/>
          <a:ext cx="19685" cy="191135"/>
        </a:xfrm>
        <a:prstGeom prst="rect">
          <a:avLst/>
        </a:prstGeom>
        <a:noFill/>
        <a:ln w="9525">
          <a:noFill/>
        </a:ln>
      </xdr:spPr>
    </xdr:pic>
    <xdr:clientData/>
  </xdr:twoCellAnchor>
  <xdr:twoCellAnchor editAs="oneCell">
    <xdr:from>
      <xdr:col>14</xdr:col>
      <xdr:colOff>133350</xdr:colOff>
      <xdr:row>13</xdr:row>
      <xdr:rowOff>0</xdr:rowOff>
    </xdr:from>
    <xdr:to>
      <xdr:col>14</xdr:col>
      <xdr:colOff>266700</xdr:colOff>
      <xdr:row>13</xdr:row>
      <xdr:rowOff>191135</xdr:rowOff>
    </xdr:to>
    <xdr:pic>
      <xdr:nvPicPr>
        <xdr:cNvPr id="109" name="图片 3335"/>
        <xdr:cNvPicPr>
          <a:picLocks noChangeAspect="1"/>
        </xdr:cNvPicPr>
      </xdr:nvPicPr>
      <xdr:blipFill>
        <a:blip r:embed="rId2" cstate="print"/>
        <a:stretch>
          <a:fillRect/>
        </a:stretch>
      </xdr:blipFill>
      <xdr:spPr>
        <a:xfrm>
          <a:off x="20743545" y="16256000"/>
          <a:ext cx="133350" cy="191135"/>
        </a:xfrm>
        <a:prstGeom prst="rect">
          <a:avLst/>
        </a:prstGeom>
        <a:noFill/>
        <a:ln w="9525">
          <a:noFill/>
        </a:ln>
      </xdr:spPr>
    </xdr:pic>
    <xdr:clientData/>
  </xdr:twoCellAnchor>
  <xdr:twoCellAnchor editAs="oneCell">
    <xdr:from>
      <xdr:col>16</xdr:col>
      <xdr:colOff>0</xdr:colOff>
      <xdr:row>13</xdr:row>
      <xdr:rowOff>0</xdr:rowOff>
    </xdr:from>
    <xdr:to>
      <xdr:col>16</xdr:col>
      <xdr:colOff>19050</xdr:colOff>
      <xdr:row>13</xdr:row>
      <xdr:rowOff>191135</xdr:rowOff>
    </xdr:to>
    <xdr:pic>
      <xdr:nvPicPr>
        <xdr:cNvPr id="110" name="图片 3336"/>
        <xdr:cNvPicPr>
          <a:picLocks noChangeAspect="1"/>
        </xdr:cNvPicPr>
      </xdr:nvPicPr>
      <xdr:blipFill>
        <a:blip r:embed="rId1"/>
        <a:stretch>
          <a:fillRect/>
        </a:stretch>
      </xdr:blipFill>
      <xdr:spPr>
        <a:xfrm>
          <a:off x="23009860" y="16256000"/>
          <a:ext cx="19050" cy="191135"/>
        </a:xfrm>
        <a:prstGeom prst="rect">
          <a:avLst/>
        </a:prstGeom>
        <a:noFill/>
        <a:ln w="9525">
          <a:noFill/>
        </a:ln>
      </xdr:spPr>
    </xdr:pic>
    <xdr:clientData/>
  </xdr:twoCellAnchor>
  <xdr:twoCellAnchor editAs="oneCell">
    <xdr:from>
      <xdr:col>16</xdr:col>
      <xdr:colOff>19050</xdr:colOff>
      <xdr:row>13</xdr:row>
      <xdr:rowOff>0</xdr:rowOff>
    </xdr:from>
    <xdr:to>
      <xdr:col>16</xdr:col>
      <xdr:colOff>38735</xdr:colOff>
      <xdr:row>13</xdr:row>
      <xdr:rowOff>191135</xdr:rowOff>
    </xdr:to>
    <xdr:pic>
      <xdr:nvPicPr>
        <xdr:cNvPr id="111" name="图片 3337"/>
        <xdr:cNvPicPr>
          <a:picLocks noChangeAspect="1"/>
        </xdr:cNvPicPr>
      </xdr:nvPicPr>
      <xdr:blipFill>
        <a:blip r:embed="rId1"/>
        <a:stretch>
          <a:fillRect/>
        </a:stretch>
      </xdr:blipFill>
      <xdr:spPr>
        <a:xfrm>
          <a:off x="23028910" y="16256000"/>
          <a:ext cx="19685" cy="191135"/>
        </a:xfrm>
        <a:prstGeom prst="rect">
          <a:avLst/>
        </a:prstGeom>
        <a:noFill/>
        <a:ln w="9525">
          <a:noFill/>
        </a:ln>
      </xdr:spPr>
    </xdr:pic>
    <xdr:clientData/>
  </xdr:twoCellAnchor>
  <xdr:twoCellAnchor editAs="oneCell">
    <xdr:from>
      <xdr:col>9</xdr:col>
      <xdr:colOff>133350</xdr:colOff>
      <xdr:row>13</xdr:row>
      <xdr:rowOff>0</xdr:rowOff>
    </xdr:from>
    <xdr:to>
      <xdr:col>9</xdr:col>
      <xdr:colOff>266700</xdr:colOff>
      <xdr:row>13</xdr:row>
      <xdr:rowOff>191135</xdr:rowOff>
    </xdr:to>
    <xdr:pic>
      <xdr:nvPicPr>
        <xdr:cNvPr id="112" name="图片 3335"/>
        <xdr:cNvPicPr>
          <a:picLocks noChangeAspect="1"/>
        </xdr:cNvPicPr>
      </xdr:nvPicPr>
      <xdr:blipFill>
        <a:blip r:embed="rId2" cstate="print"/>
        <a:stretch>
          <a:fillRect/>
        </a:stretch>
      </xdr:blipFill>
      <xdr:spPr>
        <a:xfrm>
          <a:off x="14142720" y="16256000"/>
          <a:ext cx="133350" cy="191135"/>
        </a:xfrm>
        <a:prstGeom prst="rect">
          <a:avLst/>
        </a:prstGeom>
        <a:noFill/>
        <a:ln w="9525">
          <a:noFill/>
        </a:ln>
      </xdr:spPr>
    </xdr:pic>
    <xdr:clientData/>
  </xdr:twoCellAnchor>
  <xdr:twoCellAnchor editAs="oneCell">
    <xdr:from>
      <xdr:col>4</xdr:col>
      <xdr:colOff>685165</xdr:colOff>
      <xdr:row>5</xdr:row>
      <xdr:rowOff>0</xdr:rowOff>
    </xdr:from>
    <xdr:to>
      <xdr:col>4</xdr:col>
      <xdr:colOff>2571750</xdr:colOff>
      <xdr:row>6</xdr:row>
      <xdr:rowOff>36195</xdr:rowOff>
    </xdr:to>
    <xdr:sp>
      <xdr:nvSpPr>
        <xdr:cNvPr id="113" name="文本框 2"/>
        <xdr:cNvSpPr/>
      </xdr:nvSpPr>
      <xdr:spPr>
        <a:xfrm>
          <a:off x="4810760" y="2755900"/>
          <a:ext cx="1886585" cy="54419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36195</xdr:rowOff>
    </xdr:to>
    <xdr:sp>
      <xdr:nvSpPr>
        <xdr:cNvPr id="114" name="文本框 2"/>
        <xdr:cNvSpPr/>
      </xdr:nvSpPr>
      <xdr:spPr>
        <a:xfrm>
          <a:off x="4810760" y="2755900"/>
          <a:ext cx="1886585" cy="54419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36195</xdr:rowOff>
    </xdr:to>
    <xdr:sp>
      <xdr:nvSpPr>
        <xdr:cNvPr id="115" name="文本框 2"/>
        <xdr:cNvSpPr/>
      </xdr:nvSpPr>
      <xdr:spPr>
        <a:xfrm>
          <a:off x="4810760" y="2755900"/>
          <a:ext cx="1886585" cy="54419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36195</xdr:rowOff>
    </xdr:to>
    <xdr:sp>
      <xdr:nvSpPr>
        <xdr:cNvPr id="116" name="文本框 2"/>
        <xdr:cNvSpPr/>
      </xdr:nvSpPr>
      <xdr:spPr>
        <a:xfrm>
          <a:off x="4810760" y="2755900"/>
          <a:ext cx="1886585" cy="54419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36195</xdr:rowOff>
    </xdr:to>
    <xdr:sp>
      <xdr:nvSpPr>
        <xdr:cNvPr id="117" name="文本框 2"/>
        <xdr:cNvSpPr/>
      </xdr:nvSpPr>
      <xdr:spPr>
        <a:xfrm>
          <a:off x="3839210" y="2755900"/>
          <a:ext cx="1981200" cy="54419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36195</xdr:rowOff>
    </xdr:to>
    <xdr:sp>
      <xdr:nvSpPr>
        <xdr:cNvPr id="118" name="文本框 2"/>
        <xdr:cNvSpPr/>
      </xdr:nvSpPr>
      <xdr:spPr>
        <a:xfrm>
          <a:off x="3839210" y="2755900"/>
          <a:ext cx="1981200" cy="54419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36195</xdr:rowOff>
    </xdr:to>
    <xdr:sp>
      <xdr:nvSpPr>
        <xdr:cNvPr id="119" name="文本框 2"/>
        <xdr:cNvSpPr/>
      </xdr:nvSpPr>
      <xdr:spPr>
        <a:xfrm>
          <a:off x="3839210" y="2755900"/>
          <a:ext cx="1981200" cy="54419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36195</xdr:rowOff>
    </xdr:to>
    <xdr:sp>
      <xdr:nvSpPr>
        <xdr:cNvPr id="120" name="文本框 2"/>
        <xdr:cNvSpPr/>
      </xdr:nvSpPr>
      <xdr:spPr>
        <a:xfrm>
          <a:off x="3839210" y="2755900"/>
          <a:ext cx="1981200" cy="54419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43180</xdr:rowOff>
    </xdr:to>
    <xdr:sp>
      <xdr:nvSpPr>
        <xdr:cNvPr id="121" name="文本框 2"/>
        <xdr:cNvSpPr/>
      </xdr:nvSpPr>
      <xdr:spPr>
        <a:xfrm>
          <a:off x="4810760" y="2755900"/>
          <a:ext cx="1886585" cy="55118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43180</xdr:rowOff>
    </xdr:to>
    <xdr:sp>
      <xdr:nvSpPr>
        <xdr:cNvPr id="122" name="文本框 2"/>
        <xdr:cNvSpPr/>
      </xdr:nvSpPr>
      <xdr:spPr>
        <a:xfrm>
          <a:off x="4810760" y="2755900"/>
          <a:ext cx="1886585" cy="55118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43180</xdr:rowOff>
    </xdr:to>
    <xdr:sp>
      <xdr:nvSpPr>
        <xdr:cNvPr id="123" name="文本框 2"/>
        <xdr:cNvSpPr/>
      </xdr:nvSpPr>
      <xdr:spPr>
        <a:xfrm>
          <a:off x="4810760" y="2755900"/>
          <a:ext cx="1886585" cy="55118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43180</xdr:rowOff>
    </xdr:to>
    <xdr:sp>
      <xdr:nvSpPr>
        <xdr:cNvPr id="124" name="文本框 2"/>
        <xdr:cNvSpPr/>
      </xdr:nvSpPr>
      <xdr:spPr>
        <a:xfrm>
          <a:off x="4810760" y="2755900"/>
          <a:ext cx="1886585" cy="55118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43180</xdr:rowOff>
    </xdr:to>
    <xdr:sp>
      <xdr:nvSpPr>
        <xdr:cNvPr id="125" name="文本框 2"/>
        <xdr:cNvSpPr/>
      </xdr:nvSpPr>
      <xdr:spPr>
        <a:xfrm>
          <a:off x="3839210" y="2755900"/>
          <a:ext cx="1981200" cy="55118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43180</xdr:rowOff>
    </xdr:to>
    <xdr:sp>
      <xdr:nvSpPr>
        <xdr:cNvPr id="126" name="文本框 2"/>
        <xdr:cNvSpPr/>
      </xdr:nvSpPr>
      <xdr:spPr>
        <a:xfrm>
          <a:off x="3839210" y="2755900"/>
          <a:ext cx="1981200" cy="55118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43180</xdr:rowOff>
    </xdr:to>
    <xdr:sp>
      <xdr:nvSpPr>
        <xdr:cNvPr id="127" name="文本框 2"/>
        <xdr:cNvSpPr/>
      </xdr:nvSpPr>
      <xdr:spPr>
        <a:xfrm>
          <a:off x="3839210" y="2755900"/>
          <a:ext cx="1981200" cy="55118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43180</xdr:rowOff>
    </xdr:to>
    <xdr:sp>
      <xdr:nvSpPr>
        <xdr:cNvPr id="128" name="文本框 2"/>
        <xdr:cNvSpPr/>
      </xdr:nvSpPr>
      <xdr:spPr>
        <a:xfrm>
          <a:off x="3839210" y="2755900"/>
          <a:ext cx="1981200" cy="55118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35560</xdr:rowOff>
    </xdr:to>
    <xdr:sp>
      <xdr:nvSpPr>
        <xdr:cNvPr id="129" name="文本框 2"/>
        <xdr:cNvSpPr/>
      </xdr:nvSpPr>
      <xdr:spPr>
        <a:xfrm>
          <a:off x="4810760" y="2755900"/>
          <a:ext cx="1886585" cy="54356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35560</xdr:rowOff>
    </xdr:to>
    <xdr:sp>
      <xdr:nvSpPr>
        <xdr:cNvPr id="130" name="文本框 2"/>
        <xdr:cNvSpPr/>
      </xdr:nvSpPr>
      <xdr:spPr>
        <a:xfrm>
          <a:off x="4810760" y="2755900"/>
          <a:ext cx="1886585" cy="54356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35560</xdr:rowOff>
    </xdr:to>
    <xdr:sp>
      <xdr:nvSpPr>
        <xdr:cNvPr id="131" name="文本框 2"/>
        <xdr:cNvSpPr/>
      </xdr:nvSpPr>
      <xdr:spPr>
        <a:xfrm>
          <a:off x="4810760" y="2755900"/>
          <a:ext cx="1886585" cy="54356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35560</xdr:rowOff>
    </xdr:to>
    <xdr:sp>
      <xdr:nvSpPr>
        <xdr:cNvPr id="132" name="文本框 2"/>
        <xdr:cNvSpPr/>
      </xdr:nvSpPr>
      <xdr:spPr>
        <a:xfrm>
          <a:off x="4810760" y="2755900"/>
          <a:ext cx="1886585" cy="54356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35560</xdr:rowOff>
    </xdr:to>
    <xdr:sp>
      <xdr:nvSpPr>
        <xdr:cNvPr id="133" name="文本框 2"/>
        <xdr:cNvSpPr/>
      </xdr:nvSpPr>
      <xdr:spPr>
        <a:xfrm>
          <a:off x="3839210" y="2755900"/>
          <a:ext cx="1981200" cy="54356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35560</xdr:rowOff>
    </xdr:to>
    <xdr:sp>
      <xdr:nvSpPr>
        <xdr:cNvPr id="134" name="文本框 2"/>
        <xdr:cNvSpPr/>
      </xdr:nvSpPr>
      <xdr:spPr>
        <a:xfrm>
          <a:off x="3839210" y="2755900"/>
          <a:ext cx="1981200" cy="54356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35560</xdr:rowOff>
    </xdr:to>
    <xdr:sp>
      <xdr:nvSpPr>
        <xdr:cNvPr id="135" name="文本框 2"/>
        <xdr:cNvSpPr/>
      </xdr:nvSpPr>
      <xdr:spPr>
        <a:xfrm>
          <a:off x="3839210" y="2755900"/>
          <a:ext cx="1981200" cy="54356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35560</xdr:rowOff>
    </xdr:to>
    <xdr:sp>
      <xdr:nvSpPr>
        <xdr:cNvPr id="136" name="文本框 2"/>
        <xdr:cNvSpPr/>
      </xdr:nvSpPr>
      <xdr:spPr>
        <a:xfrm>
          <a:off x="3839210" y="2755900"/>
          <a:ext cx="1981200" cy="54356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45085</xdr:rowOff>
    </xdr:to>
    <xdr:sp>
      <xdr:nvSpPr>
        <xdr:cNvPr id="137" name="文本框 2"/>
        <xdr:cNvSpPr/>
      </xdr:nvSpPr>
      <xdr:spPr>
        <a:xfrm>
          <a:off x="4810760" y="2755900"/>
          <a:ext cx="1886585" cy="55308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45085</xdr:rowOff>
    </xdr:to>
    <xdr:sp>
      <xdr:nvSpPr>
        <xdr:cNvPr id="138" name="文本框 2"/>
        <xdr:cNvSpPr/>
      </xdr:nvSpPr>
      <xdr:spPr>
        <a:xfrm>
          <a:off x="4810760" y="2755900"/>
          <a:ext cx="1886585" cy="55308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45085</xdr:rowOff>
    </xdr:to>
    <xdr:sp>
      <xdr:nvSpPr>
        <xdr:cNvPr id="139" name="文本框 2"/>
        <xdr:cNvSpPr/>
      </xdr:nvSpPr>
      <xdr:spPr>
        <a:xfrm>
          <a:off x="4810760" y="2755900"/>
          <a:ext cx="1886585" cy="55308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45085</xdr:rowOff>
    </xdr:to>
    <xdr:sp>
      <xdr:nvSpPr>
        <xdr:cNvPr id="140" name="文本框 2"/>
        <xdr:cNvSpPr/>
      </xdr:nvSpPr>
      <xdr:spPr>
        <a:xfrm>
          <a:off x="4810760" y="2755900"/>
          <a:ext cx="1886585" cy="55308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45085</xdr:rowOff>
    </xdr:to>
    <xdr:sp>
      <xdr:nvSpPr>
        <xdr:cNvPr id="141" name="文本框 2"/>
        <xdr:cNvSpPr/>
      </xdr:nvSpPr>
      <xdr:spPr>
        <a:xfrm>
          <a:off x="3839210" y="2755900"/>
          <a:ext cx="1981200" cy="55308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45085</xdr:rowOff>
    </xdr:to>
    <xdr:sp>
      <xdr:nvSpPr>
        <xdr:cNvPr id="142" name="文本框 2"/>
        <xdr:cNvSpPr/>
      </xdr:nvSpPr>
      <xdr:spPr>
        <a:xfrm>
          <a:off x="3839210" y="2755900"/>
          <a:ext cx="1981200" cy="55308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45085</xdr:rowOff>
    </xdr:to>
    <xdr:sp>
      <xdr:nvSpPr>
        <xdr:cNvPr id="143" name="文本框 2"/>
        <xdr:cNvSpPr/>
      </xdr:nvSpPr>
      <xdr:spPr>
        <a:xfrm>
          <a:off x="3839210" y="2755900"/>
          <a:ext cx="1981200" cy="55308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45085</xdr:rowOff>
    </xdr:to>
    <xdr:sp>
      <xdr:nvSpPr>
        <xdr:cNvPr id="144" name="文本框 2"/>
        <xdr:cNvSpPr/>
      </xdr:nvSpPr>
      <xdr:spPr>
        <a:xfrm>
          <a:off x="3839210" y="2755900"/>
          <a:ext cx="1981200" cy="55308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36195</xdr:rowOff>
    </xdr:to>
    <xdr:sp>
      <xdr:nvSpPr>
        <xdr:cNvPr id="145" name="文本框 2"/>
        <xdr:cNvSpPr/>
      </xdr:nvSpPr>
      <xdr:spPr>
        <a:xfrm>
          <a:off x="4810760" y="2755900"/>
          <a:ext cx="1886585" cy="54419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36195</xdr:rowOff>
    </xdr:to>
    <xdr:sp>
      <xdr:nvSpPr>
        <xdr:cNvPr id="146" name="文本框 2"/>
        <xdr:cNvSpPr/>
      </xdr:nvSpPr>
      <xdr:spPr>
        <a:xfrm>
          <a:off x="4810760" y="2755900"/>
          <a:ext cx="1886585" cy="54419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36195</xdr:rowOff>
    </xdr:to>
    <xdr:sp>
      <xdr:nvSpPr>
        <xdr:cNvPr id="147" name="文本框 2"/>
        <xdr:cNvSpPr/>
      </xdr:nvSpPr>
      <xdr:spPr>
        <a:xfrm>
          <a:off x="4810760" y="2755900"/>
          <a:ext cx="1886585" cy="54419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36195</xdr:rowOff>
    </xdr:to>
    <xdr:sp>
      <xdr:nvSpPr>
        <xdr:cNvPr id="148" name="文本框 2"/>
        <xdr:cNvSpPr/>
      </xdr:nvSpPr>
      <xdr:spPr>
        <a:xfrm>
          <a:off x="4810760" y="2755900"/>
          <a:ext cx="1886585" cy="54419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36195</xdr:rowOff>
    </xdr:to>
    <xdr:sp>
      <xdr:nvSpPr>
        <xdr:cNvPr id="149" name="文本框 2"/>
        <xdr:cNvSpPr/>
      </xdr:nvSpPr>
      <xdr:spPr>
        <a:xfrm>
          <a:off x="3839210" y="2755900"/>
          <a:ext cx="1981200" cy="54419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36195</xdr:rowOff>
    </xdr:to>
    <xdr:sp>
      <xdr:nvSpPr>
        <xdr:cNvPr id="150" name="文本框 2"/>
        <xdr:cNvSpPr/>
      </xdr:nvSpPr>
      <xdr:spPr>
        <a:xfrm>
          <a:off x="3839210" y="2755900"/>
          <a:ext cx="1981200" cy="54419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36195</xdr:rowOff>
    </xdr:to>
    <xdr:sp>
      <xdr:nvSpPr>
        <xdr:cNvPr id="151" name="文本框 2"/>
        <xdr:cNvSpPr/>
      </xdr:nvSpPr>
      <xdr:spPr>
        <a:xfrm>
          <a:off x="3839210" y="2755900"/>
          <a:ext cx="1981200" cy="54419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36195</xdr:rowOff>
    </xdr:to>
    <xdr:sp>
      <xdr:nvSpPr>
        <xdr:cNvPr id="152" name="文本框 2"/>
        <xdr:cNvSpPr/>
      </xdr:nvSpPr>
      <xdr:spPr>
        <a:xfrm>
          <a:off x="3839210" y="2755900"/>
          <a:ext cx="1981200" cy="54419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43180</xdr:rowOff>
    </xdr:to>
    <xdr:sp>
      <xdr:nvSpPr>
        <xdr:cNvPr id="153" name="文本框 2"/>
        <xdr:cNvSpPr/>
      </xdr:nvSpPr>
      <xdr:spPr>
        <a:xfrm>
          <a:off x="4810760" y="2755900"/>
          <a:ext cx="1886585" cy="55118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43180</xdr:rowOff>
    </xdr:to>
    <xdr:sp>
      <xdr:nvSpPr>
        <xdr:cNvPr id="154" name="文本框 2"/>
        <xdr:cNvSpPr/>
      </xdr:nvSpPr>
      <xdr:spPr>
        <a:xfrm>
          <a:off x="4810760" y="2755900"/>
          <a:ext cx="1886585" cy="55118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43180</xdr:rowOff>
    </xdr:to>
    <xdr:sp>
      <xdr:nvSpPr>
        <xdr:cNvPr id="155" name="文本框 2"/>
        <xdr:cNvSpPr/>
      </xdr:nvSpPr>
      <xdr:spPr>
        <a:xfrm>
          <a:off x="4810760" y="2755900"/>
          <a:ext cx="1886585" cy="55118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43180</xdr:rowOff>
    </xdr:to>
    <xdr:sp>
      <xdr:nvSpPr>
        <xdr:cNvPr id="156" name="文本框 2"/>
        <xdr:cNvSpPr/>
      </xdr:nvSpPr>
      <xdr:spPr>
        <a:xfrm>
          <a:off x="4810760" y="2755900"/>
          <a:ext cx="1886585" cy="55118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43180</xdr:rowOff>
    </xdr:to>
    <xdr:sp>
      <xdr:nvSpPr>
        <xdr:cNvPr id="157" name="文本框 2"/>
        <xdr:cNvSpPr/>
      </xdr:nvSpPr>
      <xdr:spPr>
        <a:xfrm>
          <a:off x="3839210" y="2755900"/>
          <a:ext cx="1981200" cy="55118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43180</xdr:rowOff>
    </xdr:to>
    <xdr:sp>
      <xdr:nvSpPr>
        <xdr:cNvPr id="158" name="文本框 2"/>
        <xdr:cNvSpPr/>
      </xdr:nvSpPr>
      <xdr:spPr>
        <a:xfrm>
          <a:off x="3839210" y="2755900"/>
          <a:ext cx="1981200" cy="55118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43180</xdr:rowOff>
    </xdr:to>
    <xdr:sp>
      <xdr:nvSpPr>
        <xdr:cNvPr id="159" name="文本框 2"/>
        <xdr:cNvSpPr/>
      </xdr:nvSpPr>
      <xdr:spPr>
        <a:xfrm>
          <a:off x="3839210" y="2755900"/>
          <a:ext cx="1981200" cy="55118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43180</xdr:rowOff>
    </xdr:to>
    <xdr:sp>
      <xdr:nvSpPr>
        <xdr:cNvPr id="160" name="文本框 2"/>
        <xdr:cNvSpPr/>
      </xdr:nvSpPr>
      <xdr:spPr>
        <a:xfrm>
          <a:off x="3839210" y="2755900"/>
          <a:ext cx="1981200" cy="55118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35560</xdr:rowOff>
    </xdr:to>
    <xdr:sp>
      <xdr:nvSpPr>
        <xdr:cNvPr id="161" name="文本框 2"/>
        <xdr:cNvSpPr/>
      </xdr:nvSpPr>
      <xdr:spPr>
        <a:xfrm>
          <a:off x="4810760" y="2755900"/>
          <a:ext cx="1886585" cy="54356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35560</xdr:rowOff>
    </xdr:to>
    <xdr:sp>
      <xdr:nvSpPr>
        <xdr:cNvPr id="162" name="文本框 2"/>
        <xdr:cNvSpPr/>
      </xdr:nvSpPr>
      <xdr:spPr>
        <a:xfrm>
          <a:off x="4810760" y="2755900"/>
          <a:ext cx="1886585" cy="54356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35560</xdr:rowOff>
    </xdr:to>
    <xdr:sp>
      <xdr:nvSpPr>
        <xdr:cNvPr id="163" name="文本框 2"/>
        <xdr:cNvSpPr/>
      </xdr:nvSpPr>
      <xdr:spPr>
        <a:xfrm>
          <a:off x="4810760" y="2755900"/>
          <a:ext cx="1886585" cy="54356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35560</xdr:rowOff>
    </xdr:to>
    <xdr:sp>
      <xdr:nvSpPr>
        <xdr:cNvPr id="164" name="文本框 2"/>
        <xdr:cNvSpPr/>
      </xdr:nvSpPr>
      <xdr:spPr>
        <a:xfrm>
          <a:off x="4810760" y="2755900"/>
          <a:ext cx="1886585" cy="54356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35560</xdr:rowOff>
    </xdr:to>
    <xdr:sp>
      <xdr:nvSpPr>
        <xdr:cNvPr id="165" name="文本框 2"/>
        <xdr:cNvSpPr/>
      </xdr:nvSpPr>
      <xdr:spPr>
        <a:xfrm>
          <a:off x="3839210" y="2755900"/>
          <a:ext cx="1981200" cy="54356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35560</xdr:rowOff>
    </xdr:to>
    <xdr:sp>
      <xdr:nvSpPr>
        <xdr:cNvPr id="166" name="文本框 2"/>
        <xdr:cNvSpPr/>
      </xdr:nvSpPr>
      <xdr:spPr>
        <a:xfrm>
          <a:off x="3839210" y="2755900"/>
          <a:ext cx="1981200" cy="54356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35560</xdr:rowOff>
    </xdr:to>
    <xdr:sp>
      <xdr:nvSpPr>
        <xdr:cNvPr id="167" name="文本框 2"/>
        <xdr:cNvSpPr/>
      </xdr:nvSpPr>
      <xdr:spPr>
        <a:xfrm>
          <a:off x="3839210" y="2755900"/>
          <a:ext cx="1981200" cy="54356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35560</xdr:rowOff>
    </xdr:to>
    <xdr:sp>
      <xdr:nvSpPr>
        <xdr:cNvPr id="168" name="文本框 2"/>
        <xdr:cNvSpPr/>
      </xdr:nvSpPr>
      <xdr:spPr>
        <a:xfrm>
          <a:off x="3839210" y="2755900"/>
          <a:ext cx="1981200" cy="543560"/>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45085</xdr:rowOff>
    </xdr:to>
    <xdr:sp>
      <xdr:nvSpPr>
        <xdr:cNvPr id="169" name="文本框 2"/>
        <xdr:cNvSpPr/>
      </xdr:nvSpPr>
      <xdr:spPr>
        <a:xfrm>
          <a:off x="4810760" y="2755900"/>
          <a:ext cx="1886585" cy="55308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45085</xdr:rowOff>
    </xdr:to>
    <xdr:sp>
      <xdr:nvSpPr>
        <xdr:cNvPr id="170" name="文本框 2"/>
        <xdr:cNvSpPr/>
      </xdr:nvSpPr>
      <xdr:spPr>
        <a:xfrm>
          <a:off x="4810760" y="2755900"/>
          <a:ext cx="1886585" cy="55308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45085</xdr:rowOff>
    </xdr:to>
    <xdr:sp>
      <xdr:nvSpPr>
        <xdr:cNvPr id="171" name="文本框 2"/>
        <xdr:cNvSpPr/>
      </xdr:nvSpPr>
      <xdr:spPr>
        <a:xfrm>
          <a:off x="4810760" y="2755900"/>
          <a:ext cx="1886585" cy="55308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4</xdr:col>
      <xdr:colOff>685165</xdr:colOff>
      <xdr:row>5</xdr:row>
      <xdr:rowOff>0</xdr:rowOff>
    </xdr:from>
    <xdr:to>
      <xdr:col>4</xdr:col>
      <xdr:colOff>2571750</xdr:colOff>
      <xdr:row>6</xdr:row>
      <xdr:rowOff>45085</xdr:rowOff>
    </xdr:to>
    <xdr:sp>
      <xdr:nvSpPr>
        <xdr:cNvPr id="172" name="文本框 2"/>
        <xdr:cNvSpPr/>
      </xdr:nvSpPr>
      <xdr:spPr>
        <a:xfrm>
          <a:off x="4810760" y="2755900"/>
          <a:ext cx="1886585" cy="55308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45085</xdr:rowOff>
    </xdr:to>
    <xdr:sp>
      <xdr:nvSpPr>
        <xdr:cNvPr id="173" name="文本框 2"/>
        <xdr:cNvSpPr/>
      </xdr:nvSpPr>
      <xdr:spPr>
        <a:xfrm>
          <a:off x="3839210" y="2755900"/>
          <a:ext cx="1981200" cy="55308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45085</xdr:rowOff>
    </xdr:to>
    <xdr:sp>
      <xdr:nvSpPr>
        <xdr:cNvPr id="174" name="文本框 2"/>
        <xdr:cNvSpPr/>
      </xdr:nvSpPr>
      <xdr:spPr>
        <a:xfrm>
          <a:off x="3839210" y="2755900"/>
          <a:ext cx="1981200" cy="55308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3</xdr:col>
      <xdr:colOff>685800</xdr:colOff>
      <xdr:row>5</xdr:row>
      <xdr:rowOff>0</xdr:rowOff>
    </xdr:from>
    <xdr:to>
      <xdr:col>4</xdr:col>
      <xdr:colOff>1694815</xdr:colOff>
      <xdr:row>6</xdr:row>
      <xdr:rowOff>45085</xdr:rowOff>
    </xdr:to>
    <xdr:sp>
      <xdr:nvSpPr>
        <xdr:cNvPr id="175" name="文本框 2"/>
        <xdr:cNvSpPr/>
      </xdr:nvSpPr>
      <xdr:spPr>
        <a:xfrm rot="1260000">
          <a:off x="3839210" y="2755900"/>
          <a:ext cx="1981200" cy="553085"/>
        </a:xfrm>
        <a:prstGeom prst="rect">
          <a:avLst/>
        </a:prstGeom>
        <a:noFill/>
        <a:ln w="9525">
          <a:noFill/>
        </a:ln>
      </xdr:spPr>
      <xdr:txBody>
        <a:bodyPr vert="horz"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13</xdr:col>
      <xdr:colOff>19050</xdr:colOff>
      <xdr:row>23</xdr:row>
      <xdr:rowOff>0</xdr:rowOff>
    </xdr:from>
    <xdr:to>
      <xdr:col>13</xdr:col>
      <xdr:colOff>38735</xdr:colOff>
      <xdr:row>23</xdr:row>
      <xdr:rowOff>190500</xdr:rowOff>
    </xdr:to>
    <xdr:pic>
      <xdr:nvPicPr>
        <xdr:cNvPr id="176" name="图片 3337"/>
        <xdr:cNvPicPr>
          <a:picLocks noChangeAspect="1"/>
        </xdr:cNvPicPr>
      </xdr:nvPicPr>
      <xdr:blipFill>
        <a:blip r:embed="rId1"/>
        <a:stretch>
          <a:fillRect/>
        </a:stretch>
      </xdr:blipFill>
      <xdr:spPr>
        <a:xfrm>
          <a:off x="19408140" y="29787850"/>
          <a:ext cx="19685" cy="190500"/>
        </a:xfrm>
        <a:prstGeom prst="rect">
          <a:avLst/>
        </a:prstGeom>
        <a:noFill/>
        <a:ln w="9525">
          <a:noFill/>
        </a:ln>
      </xdr:spPr>
    </xdr:pic>
    <xdr:clientData/>
  </xdr:twoCellAnchor>
  <xdr:twoCellAnchor editAs="oneCell">
    <xdr:from>
      <xdr:col>14</xdr:col>
      <xdr:colOff>133350</xdr:colOff>
      <xdr:row>23</xdr:row>
      <xdr:rowOff>0</xdr:rowOff>
    </xdr:from>
    <xdr:to>
      <xdr:col>14</xdr:col>
      <xdr:colOff>266700</xdr:colOff>
      <xdr:row>23</xdr:row>
      <xdr:rowOff>190500</xdr:rowOff>
    </xdr:to>
    <xdr:pic>
      <xdr:nvPicPr>
        <xdr:cNvPr id="177" name="图片 3335"/>
        <xdr:cNvPicPr>
          <a:picLocks noChangeAspect="1"/>
        </xdr:cNvPicPr>
      </xdr:nvPicPr>
      <xdr:blipFill>
        <a:blip r:embed="rId2" cstate="print"/>
        <a:stretch>
          <a:fillRect/>
        </a:stretch>
      </xdr:blipFill>
      <xdr:spPr>
        <a:xfrm>
          <a:off x="20743545" y="29787850"/>
          <a:ext cx="133350" cy="190500"/>
        </a:xfrm>
        <a:prstGeom prst="rect">
          <a:avLst/>
        </a:prstGeom>
        <a:noFill/>
        <a:ln w="9525">
          <a:noFill/>
        </a:ln>
      </xdr:spPr>
    </xdr:pic>
    <xdr:clientData/>
  </xdr:twoCellAnchor>
  <xdr:twoCellAnchor editAs="oneCell">
    <xdr:from>
      <xdr:col>16</xdr:col>
      <xdr:colOff>0</xdr:colOff>
      <xdr:row>23</xdr:row>
      <xdr:rowOff>0</xdr:rowOff>
    </xdr:from>
    <xdr:to>
      <xdr:col>16</xdr:col>
      <xdr:colOff>19050</xdr:colOff>
      <xdr:row>23</xdr:row>
      <xdr:rowOff>190500</xdr:rowOff>
    </xdr:to>
    <xdr:pic>
      <xdr:nvPicPr>
        <xdr:cNvPr id="178" name="图片 3336"/>
        <xdr:cNvPicPr>
          <a:picLocks noChangeAspect="1"/>
        </xdr:cNvPicPr>
      </xdr:nvPicPr>
      <xdr:blipFill>
        <a:blip r:embed="rId1"/>
        <a:stretch>
          <a:fillRect/>
        </a:stretch>
      </xdr:blipFill>
      <xdr:spPr>
        <a:xfrm>
          <a:off x="23009860" y="29787850"/>
          <a:ext cx="19050" cy="190500"/>
        </a:xfrm>
        <a:prstGeom prst="rect">
          <a:avLst/>
        </a:prstGeom>
        <a:noFill/>
        <a:ln w="9525">
          <a:noFill/>
        </a:ln>
      </xdr:spPr>
    </xdr:pic>
    <xdr:clientData/>
  </xdr:twoCellAnchor>
  <xdr:twoCellAnchor editAs="oneCell">
    <xdr:from>
      <xdr:col>16</xdr:col>
      <xdr:colOff>19050</xdr:colOff>
      <xdr:row>23</xdr:row>
      <xdr:rowOff>0</xdr:rowOff>
    </xdr:from>
    <xdr:to>
      <xdr:col>16</xdr:col>
      <xdr:colOff>38735</xdr:colOff>
      <xdr:row>23</xdr:row>
      <xdr:rowOff>190500</xdr:rowOff>
    </xdr:to>
    <xdr:pic>
      <xdr:nvPicPr>
        <xdr:cNvPr id="179" name="图片 3337"/>
        <xdr:cNvPicPr>
          <a:picLocks noChangeAspect="1"/>
        </xdr:cNvPicPr>
      </xdr:nvPicPr>
      <xdr:blipFill>
        <a:blip r:embed="rId1"/>
        <a:stretch>
          <a:fillRect/>
        </a:stretch>
      </xdr:blipFill>
      <xdr:spPr>
        <a:xfrm>
          <a:off x="23028910" y="29787850"/>
          <a:ext cx="19685" cy="1905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13</xdr:col>
      <xdr:colOff>504825</xdr:colOff>
      <xdr:row>0</xdr:row>
      <xdr:rowOff>0</xdr:rowOff>
    </xdr:from>
    <xdr:to>
      <xdr:col>13</xdr:col>
      <xdr:colOff>504825</xdr:colOff>
      <xdr:row>0</xdr:row>
      <xdr:rowOff>0</xdr:rowOff>
    </xdr:to>
    <xdr:sp>
      <xdr:nvSpPr>
        <xdr:cNvPr id="2" name="Line 1"/>
        <xdr:cNvSpPr/>
      </xdr:nvSpPr>
      <xdr:spPr>
        <a:xfrm>
          <a:off x="8127365" y="0"/>
          <a:ext cx="0" cy="0"/>
        </a:xfrm>
        <a:prstGeom prst="line">
          <a:avLst/>
        </a:prstGeom>
        <a:ln w="9525">
          <a:noFill/>
        </a:ln>
      </xdr:spPr>
    </xdr:sp>
    <xdr:clientData/>
  </xdr:twoCellAnchor>
  <xdr:twoCellAnchor>
    <xdr:from>
      <xdr:col>16</xdr:col>
      <xdr:colOff>228600</xdr:colOff>
      <xdr:row>0</xdr:row>
      <xdr:rowOff>0</xdr:rowOff>
    </xdr:from>
    <xdr:to>
      <xdr:col>16</xdr:col>
      <xdr:colOff>228600</xdr:colOff>
      <xdr:row>0</xdr:row>
      <xdr:rowOff>0</xdr:rowOff>
    </xdr:to>
    <xdr:sp>
      <xdr:nvSpPr>
        <xdr:cNvPr id="3" name="Line 2"/>
        <xdr:cNvSpPr/>
      </xdr:nvSpPr>
      <xdr:spPr>
        <a:xfrm>
          <a:off x="9765665" y="0"/>
          <a:ext cx="0" cy="0"/>
        </a:xfrm>
        <a:prstGeom prst="line">
          <a:avLst/>
        </a:prstGeom>
        <a:ln w="9525">
          <a:noFill/>
        </a:ln>
      </xdr:spPr>
    </xdr:sp>
    <xdr:clientData/>
  </xdr:twoCellAnchor>
  <xdr:twoCellAnchor>
    <xdr:from>
      <xdr:col>13</xdr:col>
      <xdr:colOff>504825</xdr:colOff>
      <xdr:row>0</xdr:row>
      <xdr:rowOff>0</xdr:rowOff>
    </xdr:from>
    <xdr:to>
      <xdr:col>13</xdr:col>
      <xdr:colOff>504825</xdr:colOff>
      <xdr:row>0</xdr:row>
      <xdr:rowOff>0</xdr:rowOff>
    </xdr:to>
    <xdr:sp>
      <xdr:nvSpPr>
        <xdr:cNvPr id="4" name="Line 1"/>
        <xdr:cNvSpPr/>
      </xdr:nvSpPr>
      <xdr:spPr>
        <a:xfrm>
          <a:off x="8127365" y="0"/>
          <a:ext cx="0" cy="0"/>
        </a:xfrm>
        <a:prstGeom prst="line">
          <a:avLst/>
        </a:prstGeom>
        <a:ln w="9525">
          <a:noFill/>
        </a:ln>
      </xdr:spPr>
    </xdr:sp>
    <xdr:clientData/>
  </xdr:twoCellAnchor>
  <xdr:twoCellAnchor>
    <xdr:from>
      <xdr:col>16</xdr:col>
      <xdr:colOff>228600</xdr:colOff>
      <xdr:row>0</xdr:row>
      <xdr:rowOff>0</xdr:rowOff>
    </xdr:from>
    <xdr:to>
      <xdr:col>16</xdr:col>
      <xdr:colOff>228600</xdr:colOff>
      <xdr:row>0</xdr:row>
      <xdr:rowOff>0</xdr:rowOff>
    </xdr:to>
    <xdr:sp>
      <xdr:nvSpPr>
        <xdr:cNvPr id="5" name="Line 2"/>
        <xdr:cNvSpPr/>
      </xdr:nvSpPr>
      <xdr:spPr>
        <a:xfrm>
          <a:off x="9765665" y="0"/>
          <a:ext cx="0" cy="0"/>
        </a:xfrm>
        <a:prstGeom prst="line">
          <a:avLst/>
        </a:prstGeom>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0"/>
  <sheetViews>
    <sheetView view="pageBreakPreview" zoomScaleNormal="100" topLeftCell="A16" workbookViewId="0">
      <selection activeCell="F46" sqref="F46"/>
    </sheetView>
  </sheetViews>
  <sheetFormatPr defaultColWidth="9" defaultRowHeight="14.25" outlineLevelCol="7"/>
  <cols>
    <col min="1" max="1" width="6" style="18" customWidth="1"/>
    <col min="2" max="2" width="31.625" style="18" customWidth="1"/>
    <col min="3" max="3" width="11.1833333333333" style="18" customWidth="1"/>
    <col min="4" max="4" width="11.6333333333333" style="18" customWidth="1"/>
    <col min="5" max="5" width="11.8166666666667" style="18" customWidth="1"/>
    <col min="6" max="6" width="11.125" style="18" customWidth="1"/>
    <col min="7" max="7" width="11.7583333333333" style="18" customWidth="1"/>
    <col min="8" max="8" width="8.63333333333333" style="18" customWidth="1"/>
    <col min="9" max="9" width="9" style="18"/>
    <col min="10" max="10" width="9.375" style="18"/>
    <col min="11" max="11" width="11.7583333333333" style="18" customWidth="1"/>
    <col min="12" max="16384" width="9" style="18"/>
  </cols>
  <sheetData>
    <row r="1" spans="1:8">
      <c r="A1" s="99" t="s">
        <v>0</v>
      </c>
      <c r="B1" s="99"/>
      <c r="C1" s="100"/>
      <c r="D1" s="100"/>
      <c r="E1" s="100"/>
      <c r="F1" s="100"/>
      <c r="G1" s="100"/>
      <c r="H1" s="100"/>
    </row>
    <row r="2" ht="21" spans="1:8">
      <c r="A2" s="101" t="s">
        <v>1</v>
      </c>
      <c r="B2" s="102"/>
      <c r="C2" s="102"/>
      <c r="D2" s="102"/>
      <c r="E2" s="102"/>
      <c r="F2" s="102"/>
      <c r="G2" s="102"/>
      <c r="H2" s="102"/>
    </row>
    <row r="3" ht="15" spans="1:8">
      <c r="A3" s="103" t="s">
        <v>2</v>
      </c>
      <c r="B3" s="104"/>
      <c r="C3" s="105"/>
      <c r="D3" s="105"/>
      <c r="E3" s="106"/>
      <c r="F3" s="106"/>
      <c r="G3" s="107" t="s">
        <v>3</v>
      </c>
      <c r="H3" s="107"/>
    </row>
    <row r="4" ht="13.5" spans="1:8">
      <c r="A4" s="108" t="s">
        <v>4</v>
      </c>
      <c r="B4" s="108" t="s">
        <v>5</v>
      </c>
      <c r="C4" s="109" t="s">
        <v>6</v>
      </c>
      <c r="D4" s="110"/>
      <c r="E4" s="108" t="s">
        <v>7</v>
      </c>
      <c r="F4" s="108"/>
      <c r="G4" s="108"/>
      <c r="H4" s="111" t="s">
        <v>8</v>
      </c>
    </row>
    <row r="5" ht="24" spans="1:8">
      <c r="A5" s="108"/>
      <c r="B5" s="108"/>
      <c r="C5" s="108" t="s">
        <v>9</v>
      </c>
      <c r="D5" s="108" t="s">
        <v>10</v>
      </c>
      <c r="E5" s="108" t="s">
        <v>9</v>
      </c>
      <c r="F5" s="109" t="s">
        <v>11</v>
      </c>
      <c r="G5" s="109" t="s">
        <v>12</v>
      </c>
      <c r="H5" s="111"/>
    </row>
    <row r="6" ht="13.5" spans="1:8">
      <c r="A6" s="108" t="s">
        <v>13</v>
      </c>
      <c r="B6" s="108">
        <v>1</v>
      </c>
      <c r="C6" s="108" t="s">
        <v>14</v>
      </c>
      <c r="D6" s="108">
        <v>3</v>
      </c>
      <c r="E6" s="108" t="s">
        <v>15</v>
      </c>
      <c r="F6" s="108" t="s">
        <v>16</v>
      </c>
      <c r="G6" s="108">
        <v>7</v>
      </c>
      <c r="H6" s="108">
        <v>8</v>
      </c>
    </row>
    <row r="7" ht="16.5" spans="1:8">
      <c r="A7" s="108" t="s">
        <v>17</v>
      </c>
      <c r="B7" s="112" t="s">
        <v>18</v>
      </c>
      <c r="C7" s="112">
        <f>C8+C9+C10+C11+C13+C14+C21</f>
        <v>15744.08</v>
      </c>
      <c r="D7" s="112">
        <f>D8+D9+D10+D11+D13+D14+D21</f>
        <v>15744.08</v>
      </c>
      <c r="E7" s="112">
        <f>E8+E9+E10+E11+E13+E14+E21</f>
        <v>11268</v>
      </c>
      <c r="F7" s="112">
        <f>F8+F9+F10+F11+F13+F14+F21</f>
        <v>11268</v>
      </c>
      <c r="G7" s="112">
        <f>G8+G9+G10+G11+G13+G14+G21</f>
        <v>11268</v>
      </c>
      <c r="H7" s="113"/>
    </row>
    <row r="8" ht="13.5" spans="1:8">
      <c r="A8" s="114">
        <v>1</v>
      </c>
      <c r="B8" s="115" t="s">
        <v>19</v>
      </c>
      <c r="C8" s="113">
        <v>15295.08</v>
      </c>
      <c r="D8" s="113">
        <v>15295.08</v>
      </c>
      <c r="E8" s="113">
        <v>11268</v>
      </c>
      <c r="F8" s="113">
        <v>11268</v>
      </c>
      <c r="G8" s="113">
        <v>11268</v>
      </c>
      <c r="H8" s="113"/>
    </row>
    <row r="9" ht="13.5" spans="1:8">
      <c r="A9" s="114">
        <v>2</v>
      </c>
      <c r="B9" s="115" t="s">
        <v>20</v>
      </c>
      <c r="C9" s="113"/>
      <c r="D9" s="113"/>
      <c r="E9" s="113"/>
      <c r="F9" s="113"/>
      <c r="G9" s="113"/>
      <c r="H9" s="113"/>
    </row>
    <row r="10" ht="13.5" spans="1:8">
      <c r="A10" s="114">
        <v>3</v>
      </c>
      <c r="B10" s="115" t="s">
        <v>21</v>
      </c>
      <c r="C10" s="113"/>
      <c r="D10" s="113"/>
      <c r="E10" s="113"/>
      <c r="F10" s="113"/>
      <c r="G10" s="113"/>
      <c r="H10" s="113"/>
    </row>
    <row r="11" ht="13.5" spans="1:8">
      <c r="A11" s="114">
        <v>4</v>
      </c>
      <c r="B11" s="115" t="s">
        <v>22</v>
      </c>
      <c r="C11" s="113"/>
      <c r="D11" s="113"/>
      <c r="E11" s="113"/>
      <c r="F11" s="113"/>
      <c r="G11" s="113"/>
      <c r="H11" s="113"/>
    </row>
    <row r="12" ht="13.5" spans="1:8">
      <c r="A12" s="114">
        <v>5</v>
      </c>
      <c r="B12" s="115" t="s">
        <v>23</v>
      </c>
      <c r="C12" s="113"/>
      <c r="D12" s="113"/>
      <c r="E12" s="113"/>
      <c r="F12" s="113"/>
      <c r="G12" s="113"/>
      <c r="H12" s="113"/>
    </row>
    <row r="13" ht="13.5" spans="1:8">
      <c r="A13" s="114">
        <v>6</v>
      </c>
      <c r="B13" s="115" t="s">
        <v>24</v>
      </c>
      <c r="C13" s="113"/>
      <c r="D13" s="113"/>
      <c r="E13" s="113"/>
      <c r="F13" s="113"/>
      <c r="G13" s="113"/>
      <c r="H13" s="113"/>
    </row>
    <row r="14" ht="24" spans="1:8">
      <c r="A14" s="114">
        <v>7</v>
      </c>
      <c r="B14" s="115" t="s">
        <v>25</v>
      </c>
      <c r="C14" s="113"/>
      <c r="D14" s="113"/>
      <c r="E14" s="113"/>
      <c r="F14" s="113"/>
      <c r="G14" s="113"/>
      <c r="H14" s="113"/>
    </row>
    <row r="15" ht="13.5" spans="1:8">
      <c r="A15" s="114">
        <v>8</v>
      </c>
      <c r="B15" s="115" t="s">
        <v>26</v>
      </c>
      <c r="C15" s="113"/>
      <c r="D15" s="113"/>
      <c r="E15" s="113"/>
      <c r="F15" s="113"/>
      <c r="G15" s="113"/>
      <c r="H15" s="113"/>
    </row>
    <row r="16" ht="24" spans="1:8">
      <c r="A16" s="114">
        <v>9</v>
      </c>
      <c r="B16" s="115" t="s">
        <v>27</v>
      </c>
      <c r="C16" s="113"/>
      <c r="D16" s="113"/>
      <c r="E16" s="113"/>
      <c r="F16" s="113"/>
      <c r="G16" s="113"/>
      <c r="H16" s="113"/>
    </row>
    <row r="17" ht="24" spans="1:8">
      <c r="A17" s="114">
        <v>10</v>
      </c>
      <c r="B17" s="115" t="s">
        <v>28</v>
      </c>
      <c r="C17" s="113"/>
      <c r="D17" s="113"/>
      <c r="E17" s="113"/>
      <c r="F17" s="113"/>
      <c r="G17" s="113"/>
      <c r="H17" s="113"/>
    </row>
    <row r="18" ht="13.5" spans="1:8">
      <c r="A18" s="114">
        <v>11</v>
      </c>
      <c r="B18" s="115" t="s">
        <v>29</v>
      </c>
      <c r="C18" s="113"/>
      <c r="D18" s="113"/>
      <c r="E18" s="113"/>
      <c r="F18" s="113"/>
      <c r="G18" s="113"/>
      <c r="H18" s="113"/>
    </row>
    <row r="19" ht="13.5" spans="1:8">
      <c r="A19" s="114">
        <v>12</v>
      </c>
      <c r="B19" s="115" t="s">
        <v>30</v>
      </c>
      <c r="C19" s="113"/>
      <c r="D19" s="113"/>
      <c r="E19" s="113"/>
      <c r="F19" s="113"/>
      <c r="G19" s="113"/>
      <c r="H19" s="113"/>
    </row>
    <row r="20" ht="13.5" spans="1:8">
      <c r="A20" s="114">
        <v>13</v>
      </c>
      <c r="B20" s="115" t="s">
        <v>31</v>
      </c>
      <c r="C20" s="113"/>
      <c r="D20" s="113"/>
      <c r="E20" s="113"/>
      <c r="F20" s="113"/>
      <c r="G20" s="113"/>
      <c r="H20" s="113"/>
    </row>
    <row r="21" ht="24" spans="1:8">
      <c r="A21" s="114">
        <v>14</v>
      </c>
      <c r="B21" s="115" t="s">
        <v>32</v>
      </c>
      <c r="C21" s="113">
        <v>449</v>
      </c>
      <c r="D21" s="113">
        <v>449</v>
      </c>
      <c r="E21" s="113"/>
      <c r="F21" s="113"/>
      <c r="G21" s="113"/>
      <c r="H21" s="113"/>
    </row>
    <row r="22" ht="24" spans="1:8">
      <c r="A22" s="114">
        <v>15</v>
      </c>
      <c r="B22" s="115" t="s">
        <v>33</v>
      </c>
      <c r="C22" s="113"/>
      <c r="D22" s="113"/>
      <c r="E22" s="113"/>
      <c r="F22" s="113"/>
      <c r="G22" s="113"/>
      <c r="H22" s="113"/>
    </row>
    <row r="23" ht="13.5" spans="1:8">
      <c r="A23" s="114">
        <v>16</v>
      </c>
      <c r="B23" s="115" t="s">
        <v>34</v>
      </c>
      <c r="C23" s="113"/>
      <c r="D23" s="113"/>
      <c r="E23" s="113"/>
      <c r="F23" s="113"/>
      <c r="G23" s="113"/>
      <c r="H23" s="113"/>
    </row>
    <row r="24" ht="72" spans="1:8">
      <c r="A24" s="114">
        <v>17</v>
      </c>
      <c r="B24" s="115" t="s">
        <v>35</v>
      </c>
      <c r="C24" s="113"/>
      <c r="D24" s="113"/>
      <c r="E24" s="113"/>
      <c r="F24" s="113"/>
      <c r="G24" s="113"/>
      <c r="H24" s="116"/>
    </row>
    <row r="25" ht="16.5" spans="1:8">
      <c r="A25" s="108"/>
      <c r="B25" s="112" t="s">
        <v>36</v>
      </c>
      <c r="C25" s="112">
        <f>C26+C27+C28+C32</f>
        <v>3136.48</v>
      </c>
      <c r="D25" s="112">
        <f>D26+D27+D28+D32</f>
        <v>3136.48</v>
      </c>
      <c r="E25" s="112">
        <f>E26+E27+E28+E32</f>
        <v>3424</v>
      </c>
      <c r="F25" s="112">
        <f>F26+F27+F28+F32</f>
        <v>3424</v>
      </c>
      <c r="G25" s="112">
        <f>G26+G27+G28+G32</f>
        <v>3424</v>
      </c>
      <c r="H25" s="108"/>
    </row>
    <row r="26" ht="13.5" spans="1:8">
      <c r="A26" s="114">
        <v>1</v>
      </c>
      <c r="B26" s="115" t="s">
        <v>19</v>
      </c>
      <c r="C26" s="117">
        <v>3136.48</v>
      </c>
      <c r="D26" s="117">
        <v>3136.48</v>
      </c>
      <c r="E26" s="117">
        <v>3424</v>
      </c>
      <c r="F26" s="117">
        <v>3424</v>
      </c>
      <c r="G26" s="117">
        <v>3424</v>
      </c>
      <c r="H26" s="108"/>
    </row>
    <row r="27" ht="13.5" spans="1:8">
      <c r="A27" s="114">
        <v>2</v>
      </c>
      <c r="B27" s="115" t="s">
        <v>20</v>
      </c>
      <c r="C27" s="117"/>
      <c r="D27" s="117"/>
      <c r="E27" s="117"/>
      <c r="F27" s="117"/>
      <c r="G27" s="117"/>
      <c r="H27" s="108"/>
    </row>
    <row r="28" ht="13.5" spans="1:8">
      <c r="A28" s="114">
        <v>3</v>
      </c>
      <c r="B28" s="115" t="s">
        <v>37</v>
      </c>
      <c r="C28" s="117"/>
      <c r="D28" s="117"/>
      <c r="E28" s="117"/>
      <c r="F28" s="117"/>
      <c r="G28" s="117"/>
      <c r="H28" s="108"/>
    </row>
    <row r="29" ht="24" spans="1:8">
      <c r="A29" s="114">
        <v>4</v>
      </c>
      <c r="B29" s="115" t="s">
        <v>38</v>
      </c>
      <c r="C29" s="117"/>
      <c r="D29" s="117"/>
      <c r="E29" s="117"/>
      <c r="F29" s="117"/>
      <c r="G29" s="117"/>
      <c r="H29" s="108"/>
    </row>
    <row r="30" ht="13.5" spans="1:8">
      <c r="A30" s="114">
        <v>5</v>
      </c>
      <c r="B30" s="115" t="s">
        <v>23</v>
      </c>
      <c r="C30" s="117"/>
      <c r="D30" s="117"/>
      <c r="E30" s="117"/>
      <c r="F30" s="117"/>
      <c r="G30" s="117"/>
      <c r="H30" s="108"/>
    </row>
    <row r="31" ht="24" spans="1:8">
      <c r="A31" s="114">
        <v>6</v>
      </c>
      <c r="B31" s="115" t="s">
        <v>39</v>
      </c>
      <c r="C31" s="117"/>
      <c r="D31" s="117"/>
      <c r="E31" s="117"/>
      <c r="F31" s="117"/>
      <c r="G31" s="117"/>
      <c r="H31" s="108"/>
    </row>
    <row r="32" ht="13.5" spans="1:8">
      <c r="A32" s="114">
        <v>7</v>
      </c>
      <c r="B32" s="115" t="s">
        <v>40</v>
      </c>
      <c r="C32" s="117"/>
      <c r="D32" s="117"/>
      <c r="E32" s="117"/>
      <c r="F32" s="117"/>
      <c r="G32" s="117"/>
      <c r="H32" s="108"/>
    </row>
    <row r="33" ht="13.5" spans="1:8">
      <c r="A33" s="114">
        <v>8</v>
      </c>
      <c r="B33" s="115" t="s">
        <v>41</v>
      </c>
      <c r="C33" s="117"/>
      <c r="D33" s="117"/>
      <c r="E33" s="117"/>
      <c r="F33" s="117"/>
      <c r="G33" s="117"/>
      <c r="H33" s="108"/>
    </row>
    <row r="34" ht="13.5" spans="1:8">
      <c r="A34" s="114">
        <v>9</v>
      </c>
      <c r="B34" s="115" t="s">
        <v>42</v>
      </c>
      <c r="C34" s="117"/>
      <c r="D34" s="117"/>
      <c r="E34" s="117"/>
      <c r="F34" s="117"/>
      <c r="G34" s="117"/>
      <c r="H34" s="108"/>
    </row>
    <row r="35" ht="24" spans="1:8">
      <c r="A35" s="114">
        <v>10</v>
      </c>
      <c r="B35" s="115" t="s">
        <v>43</v>
      </c>
      <c r="C35" s="117"/>
      <c r="D35" s="117"/>
      <c r="E35" s="117"/>
      <c r="F35" s="117"/>
      <c r="G35" s="117"/>
      <c r="H35" s="108"/>
    </row>
    <row r="36" ht="13.5" spans="1:8">
      <c r="A36" s="114">
        <v>11</v>
      </c>
      <c r="B36" s="115" t="s">
        <v>44</v>
      </c>
      <c r="C36" s="117"/>
      <c r="D36" s="117"/>
      <c r="E36" s="117"/>
      <c r="F36" s="117"/>
      <c r="G36" s="117"/>
      <c r="H36" s="108"/>
    </row>
    <row r="37" ht="13.5" spans="1:8">
      <c r="A37" s="114">
        <v>12</v>
      </c>
      <c r="B37" s="115" t="s">
        <v>45</v>
      </c>
      <c r="C37" s="117"/>
      <c r="D37" s="117"/>
      <c r="E37" s="117"/>
      <c r="F37" s="117"/>
      <c r="G37" s="117"/>
      <c r="H37" s="108"/>
    </row>
    <row r="38" ht="16.5" spans="1:8">
      <c r="A38" s="112" t="s">
        <v>46</v>
      </c>
      <c r="B38" s="112" t="s">
        <v>47</v>
      </c>
      <c r="C38" s="112">
        <f>C39</f>
        <v>1920.88</v>
      </c>
      <c r="D38" s="112">
        <f>D39</f>
        <v>1920.88</v>
      </c>
      <c r="E38" s="112">
        <f>E39</f>
        <v>1306.82</v>
      </c>
      <c r="F38" s="112">
        <f>F39</f>
        <v>1306.82</v>
      </c>
      <c r="G38" s="112">
        <f>G39</f>
        <v>1306.82</v>
      </c>
      <c r="H38" s="113"/>
    </row>
    <row r="39" ht="13.5" spans="1:8">
      <c r="A39" s="118">
        <v>1</v>
      </c>
      <c r="B39" s="115" t="s">
        <v>19</v>
      </c>
      <c r="C39" s="113">
        <v>1920.88</v>
      </c>
      <c r="D39" s="113">
        <v>1920.88</v>
      </c>
      <c r="E39" s="113">
        <v>1306.82</v>
      </c>
      <c r="F39" s="113">
        <v>1306.82</v>
      </c>
      <c r="G39" s="113">
        <v>1306.82</v>
      </c>
      <c r="H39" s="113"/>
    </row>
    <row r="40" ht="13.5" spans="1:8">
      <c r="A40" s="118">
        <v>2</v>
      </c>
      <c r="B40" s="115" t="s">
        <v>48</v>
      </c>
      <c r="C40" s="113"/>
      <c r="D40" s="113"/>
      <c r="E40" s="113"/>
      <c r="F40" s="113"/>
      <c r="G40" s="113"/>
      <c r="H40" s="113"/>
    </row>
    <row r="41" ht="13.5" spans="1:8">
      <c r="A41" s="118">
        <v>3</v>
      </c>
      <c r="B41" s="115" t="s">
        <v>49</v>
      </c>
      <c r="C41" s="113"/>
      <c r="D41" s="113"/>
      <c r="E41" s="113"/>
      <c r="F41" s="113"/>
      <c r="G41" s="113"/>
      <c r="H41" s="113"/>
    </row>
    <row r="42" ht="13.5" spans="1:8">
      <c r="A42" s="118">
        <v>4</v>
      </c>
      <c r="B42" s="115" t="s">
        <v>20</v>
      </c>
      <c r="C42" s="113"/>
      <c r="D42" s="113"/>
      <c r="E42" s="113"/>
      <c r="F42" s="113"/>
      <c r="G42" s="113"/>
      <c r="H42" s="113"/>
    </row>
    <row r="43" ht="13.5" spans="1:8">
      <c r="A43" s="118">
        <v>5</v>
      </c>
      <c r="B43" s="115" t="s">
        <v>50</v>
      </c>
      <c r="C43" s="113"/>
      <c r="D43" s="113"/>
      <c r="E43" s="113"/>
      <c r="F43" s="113"/>
      <c r="G43" s="113"/>
      <c r="H43" s="113"/>
    </row>
    <row r="44" ht="13.5" spans="1:8">
      <c r="A44" s="118">
        <v>6</v>
      </c>
      <c r="B44" s="115" t="s">
        <v>51</v>
      </c>
      <c r="C44" s="113"/>
      <c r="D44" s="113"/>
      <c r="E44" s="113"/>
      <c r="F44" s="113"/>
      <c r="G44" s="113"/>
      <c r="H44" s="113"/>
    </row>
    <row r="45" ht="13.5" spans="1:8">
      <c r="A45" s="118">
        <v>7</v>
      </c>
      <c r="B45" s="115" t="s">
        <v>52</v>
      </c>
      <c r="C45" s="113"/>
      <c r="D45" s="113"/>
      <c r="E45" s="113"/>
      <c r="F45" s="113"/>
      <c r="G45" s="113"/>
      <c r="H45" s="113"/>
    </row>
    <row r="46" ht="13.5" spans="1:8">
      <c r="A46" s="118">
        <v>8</v>
      </c>
      <c r="B46" s="115" t="s">
        <v>45</v>
      </c>
      <c r="C46" s="113">
        <v>723.96</v>
      </c>
      <c r="D46" s="113">
        <v>723.96</v>
      </c>
      <c r="E46" s="113">
        <v>366.7</v>
      </c>
      <c r="F46" s="113">
        <v>366.7</v>
      </c>
      <c r="G46" s="113">
        <v>366.7</v>
      </c>
      <c r="H46" s="113"/>
    </row>
    <row r="47" ht="13.5" spans="1:8">
      <c r="A47" s="118">
        <v>9</v>
      </c>
      <c r="B47" s="115"/>
      <c r="C47" s="113"/>
      <c r="D47" s="113"/>
      <c r="E47" s="113"/>
      <c r="F47" s="113"/>
      <c r="G47" s="113"/>
      <c r="H47" s="119"/>
    </row>
    <row r="48" ht="13.5" spans="1:8">
      <c r="A48" s="118"/>
      <c r="B48" s="115"/>
      <c r="C48" s="113"/>
      <c r="D48" s="113"/>
      <c r="E48" s="113"/>
      <c r="F48" s="113"/>
      <c r="G48" s="113"/>
      <c r="H48" s="119"/>
    </row>
    <row r="49" ht="16.5" spans="1:8">
      <c r="A49" s="112" t="s">
        <v>53</v>
      </c>
      <c r="B49" s="112" t="s">
        <v>54</v>
      </c>
      <c r="C49" s="112">
        <f>SUM(C50:C56)</f>
        <v>10552.59</v>
      </c>
      <c r="D49" s="112">
        <f>SUM(D50:D56)</f>
        <v>10552.59</v>
      </c>
      <c r="E49" s="112">
        <f>SUM(E50:E56)</f>
        <v>10600</v>
      </c>
      <c r="F49" s="112">
        <f>SUM(F50:F56)</f>
        <v>10600</v>
      </c>
      <c r="G49" s="112">
        <f>SUM(G50:G56)</f>
        <v>10600</v>
      </c>
      <c r="H49" s="120"/>
    </row>
    <row r="50" ht="13.5" spans="1:8">
      <c r="A50" s="118">
        <v>1</v>
      </c>
      <c r="B50" s="115" t="s">
        <v>19</v>
      </c>
      <c r="C50" s="108">
        <v>10552.59</v>
      </c>
      <c r="D50" s="108">
        <v>10552.59</v>
      </c>
      <c r="E50" s="108">
        <v>10600</v>
      </c>
      <c r="F50" s="108">
        <v>10600</v>
      </c>
      <c r="G50" s="108">
        <v>10600</v>
      </c>
      <c r="H50" s="120"/>
    </row>
    <row r="51" ht="13.5" spans="1:8">
      <c r="A51" s="118">
        <v>2</v>
      </c>
      <c r="B51" s="115" t="s">
        <v>48</v>
      </c>
      <c r="C51" s="108"/>
      <c r="D51" s="108"/>
      <c r="E51" s="108"/>
      <c r="F51" s="108"/>
      <c r="G51" s="108"/>
      <c r="H51" s="120"/>
    </row>
    <row r="52" ht="13.5" spans="1:8">
      <c r="A52" s="118">
        <v>3</v>
      </c>
      <c r="B52" s="115" t="s">
        <v>49</v>
      </c>
      <c r="C52" s="108"/>
      <c r="D52" s="108"/>
      <c r="E52" s="108"/>
      <c r="F52" s="108"/>
      <c r="G52" s="108"/>
      <c r="H52" s="120"/>
    </row>
    <row r="53" ht="13.5" spans="1:8">
      <c r="A53" s="118">
        <v>4</v>
      </c>
      <c r="B53" s="115" t="s">
        <v>20</v>
      </c>
      <c r="C53" s="108"/>
      <c r="D53" s="108"/>
      <c r="E53" s="108"/>
      <c r="F53" s="108"/>
      <c r="G53" s="108"/>
      <c r="H53" s="120"/>
    </row>
    <row r="54" ht="13.5" spans="1:8">
      <c r="A54" s="118">
        <v>5</v>
      </c>
      <c r="B54" s="115" t="s">
        <v>50</v>
      </c>
      <c r="C54" s="108"/>
      <c r="D54" s="108"/>
      <c r="E54" s="108"/>
      <c r="F54" s="108"/>
      <c r="G54" s="108"/>
      <c r="H54" s="120"/>
    </row>
    <row r="55" ht="13.5" spans="1:8">
      <c r="A55" s="118">
        <v>6</v>
      </c>
      <c r="B55" s="115" t="s">
        <v>45</v>
      </c>
      <c r="C55" s="108"/>
      <c r="D55" s="108"/>
      <c r="E55" s="108"/>
      <c r="F55" s="108"/>
      <c r="G55" s="108"/>
      <c r="H55" s="120"/>
    </row>
    <row r="56" ht="13.5" spans="1:8">
      <c r="A56" s="118">
        <v>7</v>
      </c>
      <c r="B56" s="115"/>
      <c r="C56" s="108"/>
      <c r="D56" s="108"/>
      <c r="E56" s="108"/>
      <c r="F56" s="108"/>
      <c r="G56" s="108"/>
      <c r="H56" s="120"/>
    </row>
    <row r="57" ht="13.5" spans="1:8">
      <c r="A57" s="118"/>
      <c r="B57" s="115"/>
      <c r="C57" s="108"/>
      <c r="D57" s="108"/>
      <c r="E57" s="108"/>
      <c r="F57" s="108"/>
      <c r="G57" s="108"/>
      <c r="H57" s="120"/>
    </row>
    <row r="58" ht="16.5" spans="1:8">
      <c r="A58" s="112" t="s">
        <v>55</v>
      </c>
      <c r="B58" s="112" t="s">
        <v>56</v>
      </c>
      <c r="C58" s="121">
        <f>C7+C25+C38+C49</f>
        <v>31354.03</v>
      </c>
      <c r="D58" s="121">
        <f>D7+D25+D38+D49</f>
        <v>31354.03</v>
      </c>
      <c r="E58" s="121">
        <f>E7+E25+E38+E49</f>
        <v>26598.82</v>
      </c>
      <c r="F58" s="121">
        <f>F7+F25+F38+F49</f>
        <v>26598.82</v>
      </c>
      <c r="G58" s="121">
        <f>G7+G25+G38+G49</f>
        <v>26598.82</v>
      </c>
      <c r="H58" s="112"/>
    </row>
    <row r="59" ht="13.5" spans="1:8">
      <c r="A59" s="122">
        <v>1</v>
      </c>
      <c r="B59" s="108" t="s">
        <v>57</v>
      </c>
      <c r="C59" s="108"/>
      <c r="D59" s="123"/>
      <c r="E59" s="124"/>
      <c r="F59" s="124"/>
      <c r="G59" s="124"/>
      <c r="H59" s="123"/>
    </row>
    <row r="60" ht="13.5" spans="1:8">
      <c r="A60" s="122">
        <v>2</v>
      </c>
      <c r="B60" s="108" t="s">
        <v>58</v>
      </c>
      <c r="C60" s="108"/>
      <c r="D60" s="123"/>
      <c r="E60" s="123"/>
      <c r="F60" s="123"/>
      <c r="G60" s="123"/>
      <c r="H60" s="123"/>
    </row>
  </sheetData>
  <mergeCells count="9">
    <mergeCell ref="A1:B1"/>
    <mergeCell ref="A2:H2"/>
    <mergeCell ref="A3:D3"/>
    <mergeCell ref="G3:H3"/>
    <mergeCell ref="C4:D4"/>
    <mergeCell ref="E4:G4"/>
    <mergeCell ref="A4:A5"/>
    <mergeCell ref="B4:B5"/>
    <mergeCell ref="H4:H5"/>
  </mergeCells>
  <pageMargins left="0.751388888888889" right="0.751388888888889" top="1" bottom="1" header="0.5" footer="0.5"/>
  <pageSetup paperSize="9" scale="84" fitToHeight="0" orientation="portrait" horizontalDpi="600"/>
  <headerFooter/>
  <rowBreaks count="1" manualBreakCount="1">
    <brk id="3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315"/>
  <sheetViews>
    <sheetView zoomScale="55" zoomScaleNormal="55" topLeftCell="H1" workbookViewId="0">
      <pane ySplit="5" topLeftCell="A30" activePane="bottomLeft" state="frozen"/>
      <selection/>
      <selection pane="bottomLeft" activeCell="AB16" sqref="AB16"/>
    </sheetView>
  </sheetViews>
  <sheetFormatPr defaultColWidth="9" defaultRowHeight="13.5"/>
  <cols>
    <col min="1" max="1" width="9" style="44"/>
    <col min="2" max="2" width="14.5" style="44" customWidth="1"/>
    <col min="3" max="3" width="17.8833333333333" style="44" customWidth="1"/>
    <col min="4" max="4" width="12.7583333333333" style="44" customWidth="1"/>
    <col min="5" max="5" width="78.2333333333333" style="45" customWidth="1"/>
    <col min="6" max="6" width="10.6333333333333" style="44" customWidth="1"/>
    <col min="7" max="7" width="10.775" style="45" customWidth="1"/>
    <col min="8" max="8" width="14.775" style="45" customWidth="1"/>
    <col min="9" max="9" width="15.2916666666667" style="44" customWidth="1"/>
    <col min="10" max="10" width="13.525" style="46" customWidth="1"/>
    <col min="11" max="11" width="18.8833333333333" style="46" customWidth="1"/>
    <col min="12" max="12" width="18.525" style="47" customWidth="1"/>
    <col min="13" max="13" width="19.6666666666667" style="47" customWidth="1"/>
    <col min="14" max="14" width="16.025" style="47" customWidth="1"/>
    <col min="15" max="15" width="18.7333333333333" style="48" customWidth="1"/>
    <col min="16" max="17" width="12.7583333333333" style="47" customWidth="1"/>
    <col min="18" max="18" width="11.4666666666667" style="45" customWidth="1"/>
    <col min="19" max="19" width="11.175" style="49" customWidth="1"/>
    <col min="20" max="20" width="7.35" style="49" customWidth="1"/>
    <col min="21" max="21" width="15.15" style="49" customWidth="1"/>
    <col min="22" max="23" width="17.775" style="49" customWidth="1"/>
    <col min="24" max="24" width="28.0916666666667" style="45" customWidth="1"/>
    <col min="25" max="25" width="14.5" style="45" customWidth="1"/>
    <col min="26" max="26" width="12.8833333333333" style="45" customWidth="1"/>
    <col min="27" max="27" width="14.5" style="45" customWidth="1"/>
    <col min="28" max="28" width="23.3833333333333" style="45" customWidth="1"/>
    <col min="29" max="29" width="9.38333333333333" style="45" customWidth="1"/>
    <col min="30" max="16384" width="9" style="44"/>
  </cols>
  <sheetData>
    <row r="1" ht="33" customHeight="1" spans="1:32">
      <c r="A1" s="50" t="s">
        <v>59</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row>
    <row r="2" ht="51" customHeight="1" spans="1:32">
      <c r="A2" s="51" t="s">
        <v>60</v>
      </c>
      <c r="B2" s="51"/>
      <c r="C2" s="51"/>
      <c r="D2" s="51"/>
      <c r="E2" s="52"/>
      <c r="F2" s="52"/>
      <c r="G2" s="53"/>
      <c r="H2" s="53"/>
      <c r="I2" s="70"/>
      <c r="J2" s="70"/>
      <c r="K2" s="52"/>
      <c r="L2" s="52"/>
      <c r="M2" s="52"/>
      <c r="N2" s="52"/>
      <c r="O2" s="52"/>
      <c r="P2" s="52"/>
      <c r="Q2" s="52"/>
      <c r="R2" s="52"/>
      <c r="S2" s="52"/>
      <c r="T2" s="52"/>
      <c r="U2" s="52"/>
      <c r="V2" s="52"/>
      <c r="W2" s="52"/>
      <c r="X2" s="52"/>
      <c r="Y2" s="52"/>
      <c r="Z2" s="52" t="s">
        <v>61</v>
      </c>
      <c r="AA2" s="90"/>
      <c r="AB2" s="91"/>
      <c r="AC2" s="91"/>
      <c r="AD2" s="91"/>
      <c r="AE2" s="91"/>
      <c r="AF2" s="91"/>
    </row>
    <row r="3" ht="21" customHeight="1" spans="1:32">
      <c r="A3" s="54" t="s">
        <v>4</v>
      </c>
      <c r="B3" s="54" t="s">
        <v>62</v>
      </c>
      <c r="C3" s="55" t="s">
        <v>63</v>
      </c>
      <c r="D3" s="54" t="s">
        <v>64</v>
      </c>
      <c r="E3" s="54" t="s">
        <v>65</v>
      </c>
      <c r="F3" s="54" t="s">
        <v>66</v>
      </c>
      <c r="G3" s="54" t="s">
        <v>67</v>
      </c>
      <c r="H3" s="54" t="s">
        <v>68</v>
      </c>
      <c r="I3" s="71" t="s">
        <v>69</v>
      </c>
      <c r="J3" s="71" t="s">
        <v>70</v>
      </c>
      <c r="K3" s="54" t="s">
        <v>71</v>
      </c>
      <c r="L3" s="54"/>
      <c r="M3" s="54" t="s">
        <v>72</v>
      </c>
      <c r="N3" s="54"/>
      <c r="O3" s="54"/>
      <c r="P3" s="54"/>
      <c r="Q3" s="54"/>
      <c r="R3" s="54"/>
      <c r="S3" s="54"/>
      <c r="T3" s="54"/>
      <c r="U3" s="54"/>
      <c r="V3" s="54" t="s">
        <v>73</v>
      </c>
      <c r="W3" s="54" t="s">
        <v>74</v>
      </c>
      <c r="X3" s="54" t="s">
        <v>75</v>
      </c>
      <c r="Y3" s="54" t="s">
        <v>76</v>
      </c>
      <c r="Z3" s="54"/>
      <c r="AA3" s="54" t="s">
        <v>8</v>
      </c>
      <c r="AB3" s="55" t="s">
        <v>77</v>
      </c>
      <c r="AC3" s="55" t="s">
        <v>78</v>
      </c>
      <c r="AD3" s="55" t="s">
        <v>79</v>
      </c>
      <c r="AE3" s="56" t="s">
        <v>80</v>
      </c>
      <c r="AF3" s="56" t="s">
        <v>81</v>
      </c>
    </row>
    <row r="4" ht="64" customHeight="1" spans="1:32">
      <c r="A4" s="54"/>
      <c r="B4" s="54"/>
      <c r="C4" s="55"/>
      <c r="D4" s="54"/>
      <c r="E4" s="54"/>
      <c r="F4" s="54"/>
      <c r="G4" s="54"/>
      <c r="H4" s="54"/>
      <c r="I4" s="71"/>
      <c r="J4" s="71"/>
      <c r="K4" s="54" t="s">
        <v>82</v>
      </c>
      <c r="L4" s="54" t="s">
        <v>83</v>
      </c>
      <c r="M4" s="54" t="s">
        <v>84</v>
      </c>
      <c r="N4" s="54" t="s">
        <v>85</v>
      </c>
      <c r="O4" s="54" t="s">
        <v>86</v>
      </c>
      <c r="P4" s="54" t="s">
        <v>87</v>
      </c>
      <c r="Q4" s="54" t="s">
        <v>88</v>
      </c>
      <c r="R4" s="54" t="s">
        <v>89</v>
      </c>
      <c r="S4" s="54" t="s">
        <v>90</v>
      </c>
      <c r="T4" s="54" t="s">
        <v>91</v>
      </c>
      <c r="U4" s="54" t="s">
        <v>92</v>
      </c>
      <c r="V4" s="54"/>
      <c r="W4" s="54"/>
      <c r="X4" s="54"/>
      <c r="Y4" s="54" t="s">
        <v>93</v>
      </c>
      <c r="Z4" s="54" t="s">
        <v>94</v>
      </c>
      <c r="AA4" s="54"/>
      <c r="AB4" s="55"/>
      <c r="AC4" s="55"/>
      <c r="AD4" s="55"/>
      <c r="AE4" s="56"/>
      <c r="AF4" s="56"/>
    </row>
    <row r="5" ht="48" customHeight="1" spans="1:32">
      <c r="A5" s="54" t="s">
        <v>95</v>
      </c>
      <c r="B5" s="54">
        <v>1</v>
      </c>
      <c r="C5" s="54">
        <v>2</v>
      </c>
      <c r="D5" s="54">
        <v>3</v>
      </c>
      <c r="E5" s="54">
        <v>4</v>
      </c>
      <c r="F5" s="54">
        <v>5</v>
      </c>
      <c r="G5" s="54">
        <v>6</v>
      </c>
      <c r="H5" s="54">
        <v>7</v>
      </c>
      <c r="I5" s="54">
        <v>8</v>
      </c>
      <c r="J5" s="54">
        <v>9</v>
      </c>
      <c r="K5" s="54">
        <v>10</v>
      </c>
      <c r="L5" s="54">
        <v>11</v>
      </c>
      <c r="M5" s="54">
        <v>12</v>
      </c>
      <c r="N5" s="54">
        <v>13</v>
      </c>
      <c r="O5" s="54">
        <v>14</v>
      </c>
      <c r="P5" s="54">
        <v>15</v>
      </c>
      <c r="Q5" s="54">
        <v>16</v>
      </c>
      <c r="R5" s="54">
        <v>17</v>
      </c>
      <c r="S5" s="54">
        <v>18</v>
      </c>
      <c r="T5" s="54">
        <v>19</v>
      </c>
      <c r="U5" s="54">
        <v>20</v>
      </c>
      <c r="V5" s="54">
        <v>21</v>
      </c>
      <c r="W5" s="54">
        <v>22</v>
      </c>
      <c r="X5" s="54">
        <v>23</v>
      </c>
      <c r="Y5" s="54">
        <v>24</v>
      </c>
      <c r="Z5" s="54">
        <v>25</v>
      </c>
      <c r="AA5" s="54">
        <v>26</v>
      </c>
      <c r="AB5" s="92"/>
      <c r="AC5" s="92"/>
      <c r="AD5" s="92"/>
      <c r="AE5" s="92"/>
      <c r="AF5" s="92"/>
    </row>
    <row r="6" s="40" customFormat="1" ht="40" customHeight="1" spans="1:32">
      <c r="A6" s="56" t="s">
        <v>96</v>
      </c>
      <c r="B6" s="56"/>
      <c r="C6" s="56"/>
      <c r="D6" s="56"/>
      <c r="E6" s="56">
        <f>E7+E17+E20+E25+E30+E32</f>
        <v>24</v>
      </c>
      <c r="F6" s="56"/>
      <c r="G6" s="57"/>
      <c r="H6" s="57"/>
      <c r="I6" s="72"/>
      <c r="J6" s="72"/>
      <c r="K6" s="56"/>
      <c r="L6" s="73">
        <f t="shared" ref="L6:Z6" si="0">L7+L17+L20+L30+L32+L25</f>
        <v>26598.82</v>
      </c>
      <c r="M6" s="73">
        <f t="shared" si="0"/>
        <v>26965.52</v>
      </c>
      <c r="N6" s="73">
        <f t="shared" si="0"/>
        <v>11268</v>
      </c>
      <c r="O6" s="73">
        <f t="shared" si="0"/>
        <v>3424</v>
      </c>
      <c r="P6" s="73">
        <f t="shared" si="0"/>
        <v>1306.82</v>
      </c>
      <c r="Q6" s="73">
        <f t="shared" si="0"/>
        <v>10600</v>
      </c>
      <c r="R6" s="73">
        <f t="shared" si="0"/>
        <v>0</v>
      </c>
      <c r="S6" s="73">
        <f t="shared" si="0"/>
        <v>0</v>
      </c>
      <c r="T6" s="73">
        <f t="shared" si="0"/>
        <v>0</v>
      </c>
      <c r="U6" s="73">
        <f t="shared" si="0"/>
        <v>366.7</v>
      </c>
      <c r="V6" s="83">
        <f t="shared" si="0"/>
        <v>1395</v>
      </c>
      <c r="W6" s="83">
        <f t="shared" si="0"/>
        <v>15137</v>
      </c>
      <c r="X6" s="83">
        <f t="shared" si="0"/>
        <v>51531</v>
      </c>
      <c r="Y6" s="83">
        <f t="shared" si="0"/>
        <v>3090</v>
      </c>
      <c r="Z6" s="83">
        <f t="shared" si="0"/>
        <v>8597</v>
      </c>
      <c r="AA6" s="56"/>
      <c r="AB6" s="93"/>
      <c r="AC6" s="93"/>
      <c r="AD6" s="93"/>
      <c r="AE6" s="93"/>
      <c r="AF6" s="93"/>
    </row>
    <row r="7" s="41" customFormat="1" ht="35" customHeight="1" spans="1:32">
      <c r="A7" s="56" t="s">
        <v>97</v>
      </c>
      <c r="B7" s="56"/>
      <c r="C7" s="56"/>
      <c r="D7" s="56"/>
      <c r="E7" s="56">
        <v>9</v>
      </c>
      <c r="F7" s="56"/>
      <c r="G7" s="57"/>
      <c r="H7" s="57"/>
      <c r="I7" s="72"/>
      <c r="J7" s="72"/>
      <c r="K7" s="56"/>
      <c r="L7" s="56">
        <f t="shared" ref="L7:Z7" si="1">L8+L9+L11+L12+L14+L13+L15+L16+L10</f>
        <v>12971.1</v>
      </c>
      <c r="M7" s="56">
        <f t="shared" si="1"/>
        <v>13337.8</v>
      </c>
      <c r="N7" s="56">
        <f t="shared" si="1"/>
        <v>6315.48</v>
      </c>
      <c r="O7" s="56">
        <f t="shared" si="1"/>
        <v>994.07</v>
      </c>
      <c r="P7" s="56">
        <f t="shared" si="1"/>
        <v>346.82</v>
      </c>
      <c r="Q7" s="56">
        <f t="shared" si="1"/>
        <v>5314.73</v>
      </c>
      <c r="R7" s="56">
        <f t="shared" si="1"/>
        <v>0</v>
      </c>
      <c r="S7" s="56">
        <f t="shared" si="1"/>
        <v>0</v>
      </c>
      <c r="T7" s="56">
        <f t="shared" si="1"/>
        <v>0</v>
      </c>
      <c r="U7" s="56">
        <f t="shared" si="1"/>
        <v>366.7</v>
      </c>
      <c r="V7" s="56">
        <f t="shared" si="1"/>
        <v>1395</v>
      </c>
      <c r="W7" s="56">
        <f t="shared" si="1"/>
        <v>724</v>
      </c>
      <c r="X7" s="56">
        <f t="shared" si="1"/>
        <v>2166</v>
      </c>
      <c r="Y7" s="56">
        <f t="shared" si="1"/>
        <v>147</v>
      </c>
      <c r="Z7" s="56">
        <f t="shared" si="1"/>
        <v>369</v>
      </c>
      <c r="AA7" s="56"/>
      <c r="AB7" s="93"/>
      <c r="AC7" s="93"/>
      <c r="AD7" s="93"/>
      <c r="AE7" s="93"/>
      <c r="AF7" s="93"/>
    </row>
    <row r="8" s="42" customFormat="1" ht="154" customHeight="1" spans="1:32">
      <c r="A8" s="11">
        <v>1</v>
      </c>
      <c r="B8" s="11" t="s">
        <v>98</v>
      </c>
      <c r="C8" s="11" t="s">
        <v>99</v>
      </c>
      <c r="D8" s="11" t="s">
        <v>100</v>
      </c>
      <c r="E8" s="58" t="s">
        <v>101</v>
      </c>
      <c r="F8" s="59" t="s">
        <v>102</v>
      </c>
      <c r="G8" s="60" t="s">
        <v>103</v>
      </c>
      <c r="H8" s="59" t="s">
        <v>104</v>
      </c>
      <c r="I8" s="74">
        <v>45383</v>
      </c>
      <c r="J8" s="74">
        <v>45505</v>
      </c>
      <c r="K8" s="59" t="s">
        <v>105</v>
      </c>
      <c r="L8" s="75">
        <f t="shared" ref="L8:L13" si="2">N8+O8+P8+Q8</f>
        <v>395.98</v>
      </c>
      <c r="M8" s="75">
        <f t="shared" ref="M8:M13" si="3">N8+O8+P8+Q8+R8+S8+T8+U8</f>
        <v>395.98</v>
      </c>
      <c r="N8" s="75">
        <v>249.47</v>
      </c>
      <c r="O8" s="75">
        <v>0</v>
      </c>
      <c r="P8" s="75">
        <v>0</v>
      </c>
      <c r="Q8" s="75">
        <v>146.51</v>
      </c>
      <c r="R8" s="84">
        <v>0</v>
      </c>
      <c r="S8" s="84">
        <v>0</v>
      </c>
      <c r="T8" s="84">
        <v>0</v>
      </c>
      <c r="U8" s="84">
        <v>0</v>
      </c>
      <c r="V8" s="85">
        <v>45</v>
      </c>
      <c r="W8" s="86">
        <v>23</v>
      </c>
      <c r="X8" s="86">
        <v>81</v>
      </c>
      <c r="Y8" s="86">
        <v>9</v>
      </c>
      <c r="Z8" s="86">
        <v>21</v>
      </c>
      <c r="AA8" s="58" t="s">
        <v>106</v>
      </c>
      <c r="AB8" s="92">
        <v>5</v>
      </c>
      <c r="AC8" s="92"/>
      <c r="AD8" s="92"/>
      <c r="AE8" s="92"/>
      <c r="AF8" s="92"/>
    </row>
    <row r="9" s="42" customFormat="1" ht="157" customHeight="1" spans="1:32">
      <c r="A9" s="13">
        <v>2</v>
      </c>
      <c r="B9" s="13" t="s">
        <v>98</v>
      </c>
      <c r="C9" s="13" t="s">
        <v>107</v>
      </c>
      <c r="D9" s="13" t="s">
        <v>108</v>
      </c>
      <c r="E9" s="58" t="s">
        <v>109</v>
      </c>
      <c r="F9" s="11" t="s">
        <v>102</v>
      </c>
      <c r="G9" s="61" t="s">
        <v>103</v>
      </c>
      <c r="H9" s="11" t="s">
        <v>104</v>
      </c>
      <c r="I9" s="64">
        <v>45383</v>
      </c>
      <c r="J9" s="64">
        <v>45566</v>
      </c>
      <c r="K9" s="11" t="s">
        <v>110</v>
      </c>
      <c r="L9" s="11">
        <f t="shared" si="2"/>
        <v>1023.46</v>
      </c>
      <c r="M9" s="11">
        <f t="shared" si="3"/>
        <v>1023.46</v>
      </c>
      <c r="N9" s="13">
        <v>630</v>
      </c>
      <c r="O9" s="13">
        <v>189</v>
      </c>
      <c r="P9" s="13">
        <v>0</v>
      </c>
      <c r="Q9" s="13">
        <v>204.46</v>
      </c>
      <c r="R9" s="87">
        <v>0</v>
      </c>
      <c r="S9" s="87">
        <v>0</v>
      </c>
      <c r="T9" s="87">
        <v>0</v>
      </c>
      <c r="U9" s="87">
        <v>0</v>
      </c>
      <c r="V9" s="61">
        <v>50</v>
      </c>
      <c r="W9" s="88">
        <v>26</v>
      </c>
      <c r="X9" s="88">
        <v>76</v>
      </c>
      <c r="Y9" s="88">
        <v>12</v>
      </c>
      <c r="Z9" s="88">
        <v>28</v>
      </c>
      <c r="AA9" s="58" t="s">
        <v>106</v>
      </c>
      <c r="AB9" s="94">
        <v>6</v>
      </c>
      <c r="AC9" s="94"/>
      <c r="AD9" s="94"/>
      <c r="AE9" s="94"/>
      <c r="AF9" s="94"/>
    </row>
    <row r="10" s="42" customFormat="1" ht="225" customHeight="1" spans="1:32">
      <c r="A10" s="11">
        <v>3</v>
      </c>
      <c r="B10" s="11" t="s">
        <v>98</v>
      </c>
      <c r="C10" s="11" t="s">
        <v>111</v>
      </c>
      <c r="D10" s="11" t="s">
        <v>112</v>
      </c>
      <c r="E10" s="58" t="s">
        <v>113</v>
      </c>
      <c r="F10" s="11" t="s">
        <v>114</v>
      </c>
      <c r="G10" s="61" t="s">
        <v>103</v>
      </c>
      <c r="H10" s="11" t="s">
        <v>104</v>
      </c>
      <c r="I10" s="64">
        <v>44927</v>
      </c>
      <c r="J10" s="64">
        <v>45474</v>
      </c>
      <c r="K10" s="11" t="s">
        <v>115</v>
      </c>
      <c r="L10" s="11">
        <f t="shared" si="2"/>
        <v>2805.39</v>
      </c>
      <c r="M10" s="11">
        <f t="shared" si="3"/>
        <v>2805.39</v>
      </c>
      <c r="N10" s="11">
        <v>1867.77</v>
      </c>
      <c r="O10" s="11">
        <v>0</v>
      </c>
      <c r="P10" s="11">
        <v>0</v>
      </c>
      <c r="Q10" s="11">
        <v>937.62</v>
      </c>
      <c r="R10" s="61">
        <v>0</v>
      </c>
      <c r="S10" s="61">
        <v>0</v>
      </c>
      <c r="T10" s="61">
        <v>0</v>
      </c>
      <c r="U10" s="61">
        <v>0</v>
      </c>
      <c r="V10" s="61">
        <v>1000</v>
      </c>
      <c r="W10" s="88">
        <v>533</v>
      </c>
      <c r="X10" s="88">
        <v>1702</v>
      </c>
      <c r="Y10" s="88">
        <v>46</v>
      </c>
      <c r="Z10" s="88">
        <v>153</v>
      </c>
      <c r="AA10" s="58" t="s">
        <v>106</v>
      </c>
      <c r="AB10" s="94">
        <v>4</v>
      </c>
      <c r="AC10" s="94"/>
      <c r="AD10" s="94"/>
      <c r="AE10" s="94"/>
      <c r="AF10" s="94"/>
    </row>
    <row r="11" s="42" customFormat="1" ht="160" customHeight="1" spans="1:32">
      <c r="A11" s="11">
        <v>4</v>
      </c>
      <c r="B11" s="11" t="s">
        <v>98</v>
      </c>
      <c r="C11" s="11" t="s">
        <v>116</v>
      </c>
      <c r="D11" s="11" t="s">
        <v>117</v>
      </c>
      <c r="E11" s="58" t="s">
        <v>118</v>
      </c>
      <c r="F11" s="11" t="s">
        <v>102</v>
      </c>
      <c r="G11" s="11" t="s">
        <v>119</v>
      </c>
      <c r="H11" s="11" t="s">
        <v>120</v>
      </c>
      <c r="I11" s="64">
        <v>45474</v>
      </c>
      <c r="J11" s="64">
        <v>45778</v>
      </c>
      <c r="K11" s="11" t="s">
        <v>121</v>
      </c>
      <c r="L11" s="11">
        <f t="shared" si="2"/>
        <v>1643.05</v>
      </c>
      <c r="M11" s="11">
        <f t="shared" si="3"/>
        <v>1643.05</v>
      </c>
      <c r="N11" s="11">
        <v>632.55</v>
      </c>
      <c r="O11" s="11">
        <v>0</v>
      </c>
      <c r="P11" s="11">
        <v>0</v>
      </c>
      <c r="Q11" s="11">
        <v>1010.5</v>
      </c>
      <c r="R11" s="61">
        <v>0</v>
      </c>
      <c r="S11" s="61">
        <v>0</v>
      </c>
      <c r="T11" s="61">
        <v>0</v>
      </c>
      <c r="U11" s="61">
        <v>0</v>
      </c>
      <c r="V11" s="61">
        <v>140</v>
      </c>
      <c r="W11" s="88">
        <v>16</v>
      </c>
      <c r="X11" s="88">
        <v>35</v>
      </c>
      <c r="Y11" s="88">
        <v>11</v>
      </c>
      <c r="Z11" s="88">
        <v>27</v>
      </c>
      <c r="AA11" s="58" t="s">
        <v>122</v>
      </c>
      <c r="AB11" s="94">
        <v>5</v>
      </c>
      <c r="AC11" s="94"/>
      <c r="AD11" s="94"/>
      <c r="AE11" s="94"/>
      <c r="AF11" s="94"/>
    </row>
    <row r="12" s="41" customFormat="1" ht="80" customHeight="1" spans="1:32">
      <c r="A12" s="11">
        <v>5</v>
      </c>
      <c r="B12" s="11" t="s">
        <v>98</v>
      </c>
      <c r="C12" s="11" t="s">
        <v>123</v>
      </c>
      <c r="D12" s="11" t="s">
        <v>124</v>
      </c>
      <c r="E12" s="58" t="s">
        <v>125</v>
      </c>
      <c r="F12" s="11" t="s">
        <v>102</v>
      </c>
      <c r="G12" s="61" t="s">
        <v>103</v>
      </c>
      <c r="H12" s="11" t="s">
        <v>104</v>
      </c>
      <c r="I12" s="64">
        <v>45383</v>
      </c>
      <c r="J12" s="64">
        <v>45566</v>
      </c>
      <c r="K12" s="11" t="s">
        <v>126</v>
      </c>
      <c r="L12" s="11">
        <f t="shared" si="2"/>
        <v>384.92</v>
      </c>
      <c r="M12" s="11">
        <f t="shared" si="3"/>
        <v>384.92</v>
      </c>
      <c r="N12" s="11">
        <v>297.76</v>
      </c>
      <c r="O12" s="11">
        <v>0</v>
      </c>
      <c r="P12" s="11">
        <v>0</v>
      </c>
      <c r="Q12" s="11">
        <v>87.16</v>
      </c>
      <c r="R12" s="61">
        <v>0</v>
      </c>
      <c r="S12" s="61">
        <v>0</v>
      </c>
      <c r="T12" s="61">
        <v>0</v>
      </c>
      <c r="U12" s="61">
        <v>0</v>
      </c>
      <c r="V12" s="11">
        <v>50</v>
      </c>
      <c r="W12" s="11">
        <v>17</v>
      </c>
      <c r="X12" s="11">
        <v>35</v>
      </c>
      <c r="Y12" s="11">
        <v>13</v>
      </c>
      <c r="Z12" s="11">
        <v>25</v>
      </c>
      <c r="AA12" s="58" t="s">
        <v>106</v>
      </c>
      <c r="AB12" s="94">
        <v>2</v>
      </c>
      <c r="AC12" s="94"/>
      <c r="AD12" s="94"/>
      <c r="AE12" s="94"/>
      <c r="AF12" s="94"/>
    </row>
    <row r="13" s="41" customFormat="1" ht="212" customHeight="1" spans="1:32">
      <c r="A13" s="11">
        <v>6</v>
      </c>
      <c r="B13" s="11" t="s">
        <v>98</v>
      </c>
      <c r="C13" s="11" t="s">
        <v>127</v>
      </c>
      <c r="D13" s="11" t="s">
        <v>128</v>
      </c>
      <c r="E13" s="58" t="s">
        <v>129</v>
      </c>
      <c r="F13" s="11" t="s">
        <v>102</v>
      </c>
      <c r="G13" s="61" t="s">
        <v>103</v>
      </c>
      <c r="H13" s="11" t="s">
        <v>104</v>
      </c>
      <c r="I13" s="64">
        <v>45413</v>
      </c>
      <c r="J13" s="64">
        <v>45778</v>
      </c>
      <c r="K13" s="11" t="s">
        <v>130</v>
      </c>
      <c r="L13" s="11">
        <f t="shared" si="2"/>
        <v>6108.3</v>
      </c>
      <c r="M13" s="11">
        <f t="shared" si="3"/>
        <v>6475</v>
      </c>
      <c r="N13" s="11">
        <v>2232</v>
      </c>
      <c r="O13" s="11">
        <v>655</v>
      </c>
      <c r="P13" s="11">
        <v>346.82</v>
      </c>
      <c r="Q13" s="11">
        <v>2874.48</v>
      </c>
      <c r="R13" s="61">
        <v>0</v>
      </c>
      <c r="S13" s="61">
        <v>0</v>
      </c>
      <c r="T13" s="61">
        <v>0</v>
      </c>
      <c r="U13" s="61">
        <v>366.7</v>
      </c>
      <c r="V13" s="11">
        <v>60</v>
      </c>
      <c r="W13" s="11">
        <v>42</v>
      </c>
      <c r="X13" s="11">
        <v>150</v>
      </c>
      <c r="Y13" s="11">
        <v>12</v>
      </c>
      <c r="Z13" s="11">
        <v>50</v>
      </c>
      <c r="AA13" s="58" t="s">
        <v>131</v>
      </c>
      <c r="AB13" s="94">
        <v>4</v>
      </c>
      <c r="AC13" s="94"/>
      <c r="AD13" s="94"/>
      <c r="AE13" s="94"/>
      <c r="AF13" s="94"/>
    </row>
    <row r="14" s="41" customFormat="1" ht="102" customHeight="1" spans="1:32">
      <c r="A14" s="11">
        <v>7</v>
      </c>
      <c r="B14" s="11" t="s">
        <v>98</v>
      </c>
      <c r="C14" s="11" t="s">
        <v>132</v>
      </c>
      <c r="D14" s="11" t="s">
        <v>133</v>
      </c>
      <c r="E14" s="58" t="s">
        <v>134</v>
      </c>
      <c r="F14" s="11" t="s">
        <v>102</v>
      </c>
      <c r="G14" s="61" t="s">
        <v>103</v>
      </c>
      <c r="H14" s="11" t="s">
        <v>104</v>
      </c>
      <c r="I14" s="64">
        <v>45413</v>
      </c>
      <c r="J14" s="64">
        <v>45474</v>
      </c>
      <c r="K14" s="11" t="s">
        <v>135</v>
      </c>
      <c r="L14" s="11">
        <v>70</v>
      </c>
      <c r="M14" s="11">
        <v>70</v>
      </c>
      <c r="N14" s="61">
        <v>70</v>
      </c>
      <c r="O14" s="61">
        <v>0</v>
      </c>
      <c r="P14" s="61">
        <v>0</v>
      </c>
      <c r="Q14" s="61">
        <v>0</v>
      </c>
      <c r="R14" s="61">
        <v>0</v>
      </c>
      <c r="S14" s="61">
        <v>0</v>
      </c>
      <c r="T14" s="61">
        <v>0</v>
      </c>
      <c r="U14" s="61">
        <v>0</v>
      </c>
      <c r="V14" s="61">
        <v>8</v>
      </c>
      <c r="W14" s="61">
        <v>25</v>
      </c>
      <c r="X14" s="61">
        <v>35</v>
      </c>
      <c r="Y14" s="61">
        <v>25</v>
      </c>
      <c r="Z14" s="61">
        <v>35</v>
      </c>
      <c r="AA14" s="58" t="s">
        <v>106</v>
      </c>
      <c r="AB14" s="88">
        <v>6</v>
      </c>
      <c r="AC14" s="95"/>
      <c r="AD14" s="95"/>
      <c r="AE14" s="95"/>
      <c r="AF14" s="95"/>
    </row>
    <row r="15" s="42" customFormat="1" ht="73" customHeight="1" spans="1:32">
      <c r="A15" s="11">
        <v>8</v>
      </c>
      <c r="B15" s="11" t="s">
        <v>98</v>
      </c>
      <c r="C15" s="11" t="s">
        <v>136</v>
      </c>
      <c r="D15" s="11" t="s">
        <v>137</v>
      </c>
      <c r="E15" s="58" t="s">
        <v>138</v>
      </c>
      <c r="F15" s="11" t="s">
        <v>102</v>
      </c>
      <c r="G15" s="11" t="s">
        <v>124</v>
      </c>
      <c r="H15" s="11" t="s">
        <v>139</v>
      </c>
      <c r="I15" s="64">
        <v>45413</v>
      </c>
      <c r="J15" s="64">
        <v>45566</v>
      </c>
      <c r="K15" s="11" t="s">
        <v>140</v>
      </c>
      <c r="L15" s="11">
        <v>220</v>
      </c>
      <c r="M15" s="11">
        <v>220</v>
      </c>
      <c r="N15" s="61">
        <v>198</v>
      </c>
      <c r="O15" s="61">
        <v>0</v>
      </c>
      <c r="P15" s="61">
        <v>0</v>
      </c>
      <c r="Q15" s="61">
        <v>22</v>
      </c>
      <c r="R15" s="61">
        <v>0</v>
      </c>
      <c r="S15" s="61">
        <v>0</v>
      </c>
      <c r="T15" s="61">
        <v>0</v>
      </c>
      <c r="U15" s="61">
        <v>0</v>
      </c>
      <c r="V15" s="61">
        <v>12</v>
      </c>
      <c r="W15" s="61">
        <v>35</v>
      </c>
      <c r="X15" s="61">
        <v>40</v>
      </c>
      <c r="Y15" s="88">
        <v>15</v>
      </c>
      <c r="Z15" s="88">
        <v>25</v>
      </c>
      <c r="AA15" s="58" t="s">
        <v>141</v>
      </c>
      <c r="AB15" s="88">
        <v>6</v>
      </c>
      <c r="AC15" s="95"/>
      <c r="AD15" s="95"/>
      <c r="AE15" s="95"/>
      <c r="AF15" s="95"/>
    </row>
    <row r="16" s="41" customFormat="1" ht="118" customHeight="1" spans="1:32">
      <c r="A16" s="11">
        <v>9</v>
      </c>
      <c r="B16" s="11" t="s">
        <v>98</v>
      </c>
      <c r="C16" s="11" t="s">
        <v>142</v>
      </c>
      <c r="D16" s="11" t="s">
        <v>117</v>
      </c>
      <c r="E16" s="58" t="s">
        <v>143</v>
      </c>
      <c r="F16" s="11" t="s">
        <v>102</v>
      </c>
      <c r="G16" s="60" t="s">
        <v>103</v>
      </c>
      <c r="H16" s="59" t="s">
        <v>104</v>
      </c>
      <c r="I16" s="64">
        <v>45444</v>
      </c>
      <c r="J16" s="64">
        <v>45597</v>
      </c>
      <c r="K16" s="11" t="s">
        <v>144</v>
      </c>
      <c r="L16" s="61">
        <v>320</v>
      </c>
      <c r="M16" s="61">
        <v>320</v>
      </c>
      <c r="N16" s="61">
        <v>137.93</v>
      </c>
      <c r="O16" s="61">
        <v>150.07</v>
      </c>
      <c r="P16" s="61">
        <v>0</v>
      </c>
      <c r="Q16" s="61">
        <v>32</v>
      </c>
      <c r="R16" s="61">
        <v>0</v>
      </c>
      <c r="S16" s="61">
        <v>0</v>
      </c>
      <c r="T16" s="61">
        <v>0</v>
      </c>
      <c r="U16" s="61">
        <v>0</v>
      </c>
      <c r="V16" s="61">
        <v>30</v>
      </c>
      <c r="W16" s="61">
        <v>7</v>
      </c>
      <c r="X16" s="61">
        <v>12</v>
      </c>
      <c r="Y16" s="61">
        <v>4</v>
      </c>
      <c r="Z16" s="61">
        <v>5</v>
      </c>
      <c r="AA16" s="58" t="s">
        <v>145</v>
      </c>
      <c r="AB16" s="95">
        <v>5</v>
      </c>
      <c r="AC16" s="95"/>
      <c r="AD16" s="95"/>
      <c r="AE16" s="95"/>
      <c r="AF16" s="95"/>
    </row>
    <row r="17" s="41" customFormat="1" ht="36" customHeight="1" spans="1:32">
      <c r="A17" s="58" t="s">
        <v>146</v>
      </c>
      <c r="B17" s="58"/>
      <c r="C17" s="58"/>
      <c r="D17" s="58"/>
      <c r="E17" s="58">
        <v>2</v>
      </c>
      <c r="F17" s="58"/>
      <c r="G17" s="58"/>
      <c r="H17" s="58"/>
      <c r="I17" s="76"/>
      <c r="J17" s="76"/>
      <c r="K17" s="58"/>
      <c r="L17" s="58">
        <f t="shared" ref="L17:Z17" si="4">L18+L19</f>
        <v>680</v>
      </c>
      <c r="M17" s="58">
        <f t="shared" si="4"/>
        <v>680</v>
      </c>
      <c r="N17" s="58">
        <f t="shared" si="4"/>
        <v>595.27</v>
      </c>
      <c r="O17" s="58">
        <f t="shared" si="4"/>
        <v>84.73</v>
      </c>
      <c r="P17" s="58">
        <f t="shared" si="4"/>
        <v>0</v>
      </c>
      <c r="Q17" s="58">
        <f t="shared" si="4"/>
        <v>0</v>
      </c>
      <c r="R17" s="58">
        <f t="shared" si="4"/>
        <v>0</v>
      </c>
      <c r="S17" s="58">
        <f t="shared" si="4"/>
        <v>0</v>
      </c>
      <c r="T17" s="58">
        <f t="shared" si="4"/>
        <v>0</v>
      </c>
      <c r="U17" s="58">
        <f t="shared" si="4"/>
        <v>0</v>
      </c>
      <c r="V17" s="58">
        <f t="shared" si="4"/>
        <v>0</v>
      </c>
      <c r="W17" s="58">
        <f t="shared" si="4"/>
        <v>5908</v>
      </c>
      <c r="X17" s="58">
        <f t="shared" si="4"/>
        <v>20922</v>
      </c>
      <c r="Y17" s="58">
        <f t="shared" si="4"/>
        <v>920</v>
      </c>
      <c r="Z17" s="58">
        <f t="shared" si="4"/>
        <v>2900</v>
      </c>
      <c r="AA17" s="58"/>
      <c r="AB17" s="95"/>
      <c r="AC17" s="95"/>
      <c r="AD17" s="95"/>
      <c r="AE17" s="95"/>
      <c r="AF17" s="95"/>
    </row>
    <row r="18" s="41" customFormat="1" ht="101" customHeight="1" spans="1:32">
      <c r="A18" s="11">
        <v>1</v>
      </c>
      <c r="B18" s="11" t="s">
        <v>98</v>
      </c>
      <c r="C18" s="61" t="s">
        <v>147</v>
      </c>
      <c r="D18" s="61" t="s">
        <v>148</v>
      </c>
      <c r="E18" s="62" t="s">
        <v>149</v>
      </c>
      <c r="F18" s="11" t="s">
        <v>102</v>
      </c>
      <c r="G18" s="61" t="s">
        <v>150</v>
      </c>
      <c r="H18" s="11" t="s">
        <v>151</v>
      </c>
      <c r="I18" s="64">
        <v>45352</v>
      </c>
      <c r="J18" s="64">
        <v>45413</v>
      </c>
      <c r="K18" s="11" t="s">
        <v>152</v>
      </c>
      <c r="L18" s="11">
        <f t="shared" ref="L18:L24" si="5">N18+O18+P18+Q18</f>
        <v>450</v>
      </c>
      <c r="M18" s="11">
        <f t="shared" ref="M18:M24" si="6">N18+O18+P18+Q18+R18+S18+T18+U18</f>
        <v>450</v>
      </c>
      <c r="N18" s="11">
        <v>450</v>
      </c>
      <c r="O18" s="11">
        <v>0</v>
      </c>
      <c r="P18" s="11">
        <v>0</v>
      </c>
      <c r="Q18" s="11">
        <v>0</v>
      </c>
      <c r="R18" s="61">
        <v>0</v>
      </c>
      <c r="S18" s="61">
        <v>0</v>
      </c>
      <c r="T18" s="61">
        <v>0</v>
      </c>
      <c r="U18" s="61">
        <v>0</v>
      </c>
      <c r="V18" s="11">
        <v>0</v>
      </c>
      <c r="W18" s="88">
        <v>5623</v>
      </c>
      <c r="X18" s="88">
        <v>19853</v>
      </c>
      <c r="Y18" s="88">
        <v>886</v>
      </c>
      <c r="Z18" s="88">
        <v>2755</v>
      </c>
      <c r="AA18" s="58" t="s">
        <v>106</v>
      </c>
      <c r="AB18" s="94"/>
      <c r="AC18" s="94">
        <v>6</v>
      </c>
      <c r="AD18" s="94"/>
      <c r="AE18" s="94"/>
      <c r="AF18" s="94"/>
    </row>
    <row r="19" s="41" customFormat="1" ht="163" customHeight="1" spans="1:32">
      <c r="A19" s="11">
        <v>2</v>
      </c>
      <c r="B19" s="11" t="s">
        <v>98</v>
      </c>
      <c r="C19" s="61" t="s">
        <v>153</v>
      </c>
      <c r="D19" s="61" t="s">
        <v>154</v>
      </c>
      <c r="E19" s="62" t="s">
        <v>155</v>
      </c>
      <c r="F19" s="61" t="s">
        <v>102</v>
      </c>
      <c r="G19" s="61" t="s">
        <v>150</v>
      </c>
      <c r="H19" s="11" t="s">
        <v>151</v>
      </c>
      <c r="I19" s="64">
        <v>45475</v>
      </c>
      <c r="J19" s="64">
        <v>45598</v>
      </c>
      <c r="K19" s="11" t="s">
        <v>156</v>
      </c>
      <c r="L19" s="11">
        <v>230</v>
      </c>
      <c r="M19" s="11">
        <v>230</v>
      </c>
      <c r="N19" s="11">
        <v>145.27</v>
      </c>
      <c r="O19" s="11">
        <v>84.73</v>
      </c>
      <c r="P19" s="11">
        <v>0</v>
      </c>
      <c r="Q19" s="11">
        <v>0</v>
      </c>
      <c r="R19" s="61">
        <v>0</v>
      </c>
      <c r="S19" s="61">
        <v>0</v>
      </c>
      <c r="T19" s="61">
        <v>0</v>
      </c>
      <c r="U19" s="61">
        <v>0</v>
      </c>
      <c r="V19" s="11">
        <v>0</v>
      </c>
      <c r="W19" s="88">
        <v>285</v>
      </c>
      <c r="X19" s="88">
        <v>1069</v>
      </c>
      <c r="Y19" s="88">
        <v>34</v>
      </c>
      <c r="Z19" s="88">
        <v>145</v>
      </c>
      <c r="AA19" s="58" t="s">
        <v>145</v>
      </c>
      <c r="AB19" s="58"/>
      <c r="AC19" s="58">
        <v>6</v>
      </c>
      <c r="AD19" s="58"/>
      <c r="AE19" s="58"/>
      <c r="AF19" s="58"/>
    </row>
    <row r="20" s="41" customFormat="1" ht="55" customHeight="1" spans="1:32">
      <c r="A20" s="58" t="s">
        <v>157</v>
      </c>
      <c r="B20" s="58"/>
      <c r="C20" s="58"/>
      <c r="D20" s="58"/>
      <c r="E20" s="62">
        <v>4</v>
      </c>
      <c r="F20" s="61"/>
      <c r="G20" s="63"/>
      <c r="H20" s="64"/>
      <c r="I20" s="11"/>
      <c r="J20" s="77"/>
      <c r="K20" s="77"/>
      <c r="L20" s="58">
        <f t="shared" ref="L20:Z20" si="7">L21+L22+L23+L24</f>
        <v>6914.87</v>
      </c>
      <c r="M20" s="58">
        <f t="shared" si="7"/>
        <v>6914.87</v>
      </c>
      <c r="N20" s="58">
        <f t="shared" si="7"/>
        <v>1900</v>
      </c>
      <c r="O20" s="58">
        <f t="shared" si="7"/>
        <v>1235</v>
      </c>
      <c r="P20" s="58">
        <f t="shared" si="7"/>
        <v>960</v>
      </c>
      <c r="Q20" s="58">
        <f t="shared" si="7"/>
        <v>2819.87</v>
      </c>
      <c r="R20" s="58">
        <f t="shared" si="7"/>
        <v>0</v>
      </c>
      <c r="S20" s="58">
        <f t="shared" si="7"/>
        <v>0</v>
      </c>
      <c r="T20" s="58">
        <f t="shared" si="7"/>
        <v>0</v>
      </c>
      <c r="U20" s="58">
        <f t="shared" si="7"/>
        <v>0</v>
      </c>
      <c r="V20" s="58">
        <f t="shared" si="7"/>
        <v>0</v>
      </c>
      <c r="W20" s="58">
        <f t="shared" si="7"/>
        <v>1188</v>
      </c>
      <c r="X20" s="58">
        <f t="shared" si="7"/>
        <v>5299</v>
      </c>
      <c r="Y20" s="58">
        <f t="shared" si="7"/>
        <v>268</v>
      </c>
      <c r="Z20" s="58">
        <f t="shared" si="7"/>
        <v>930</v>
      </c>
      <c r="AA20" s="58"/>
      <c r="AB20" s="58"/>
      <c r="AC20" s="58"/>
      <c r="AD20" s="58"/>
      <c r="AE20" s="58"/>
      <c r="AF20" s="58"/>
    </row>
    <row r="21" s="41" customFormat="1" ht="127" customHeight="1" spans="1:32">
      <c r="A21" s="11">
        <v>1</v>
      </c>
      <c r="B21" s="61" t="s">
        <v>98</v>
      </c>
      <c r="C21" s="11" t="s">
        <v>158</v>
      </c>
      <c r="D21" s="61" t="s">
        <v>159</v>
      </c>
      <c r="E21" s="62" t="s">
        <v>160</v>
      </c>
      <c r="F21" s="11" t="s">
        <v>102</v>
      </c>
      <c r="G21" s="61" t="s">
        <v>103</v>
      </c>
      <c r="H21" s="11" t="s">
        <v>104</v>
      </c>
      <c r="I21" s="64">
        <v>45383</v>
      </c>
      <c r="J21" s="64">
        <v>45566</v>
      </c>
      <c r="K21" s="11" t="s">
        <v>161</v>
      </c>
      <c r="L21" s="11">
        <f t="shared" si="5"/>
        <v>1525.91</v>
      </c>
      <c r="M21" s="11">
        <f t="shared" si="6"/>
        <v>1525.91</v>
      </c>
      <c r="N21" s="11">
        <v>450</v>
      </c>
      <c r="O21" s="11">
        <v>215</v>
      </c>
      <c r="P21" s="11">
        <v>280</v>
      </c>
      <c r="Q21" s="11">
        <v>580.91</v>
      </c>
      <c r="R21" s="61">
        <v>0</v>
      </c>
      <c r="S21" s="61">
        <v>0</v>
      </c>
      <c r="T21" s="61">
        <v>0</v>
      </c>
      <c r="U21" s="61">
        <v>0</v>
      </c>
      <c r="V21" s="11">
        <v>0</v>
      </c>
      <c r="W21" s="88">
        <v>382</v>
      </c>
      <c r="X21" s="88">
        <v>1190</v>
      </c>
      <c r="Y21" s="88">
        <v>102</v>
      </c>
      <c r="Z21" s="88">
        <v>365</v>
      </c>
      <c r="AA21" s="58" t="s">
        <v>106</v>
      </c>
      <c r="AB21" s="94"/>
      <c r="AC21" s="94"/>
      <c r="AD21" s="94">
        <v>1</v>
      </c>
      <c r="AE21" s="94"/>
      <c r="AF21" s="94"/>
    </row>
    <row r="22" s="42" customFormat="1" ht="169" customHeight="1" spans="1:32">
      <c r="A22" s="11">
        <v>2</v>
      </c>
      <c r="B22" s="61" t="s">
        <v>98</v>
      </c>
      <c r="C22" s="11" t="s">
        <v>162</v>
      </c>
      <c r="D22" s="61" t="s">
        <v>163</v>
      </c>
      <c r="E22" s="62" t="s">
        <v>164</v>
      </c>
      <c r="F22" s="11" t="s">
        <v>102</v>
      </c>
      <c r="G22" s="61" t="s">
        <v>103</v>
      </c>
      <c r="H22" s="11" t="s">
        <v>104</v>
      </c>
      <c r="I22" s="64">
        <v>45384</v>
      </c>
      <c r="J22" s="64">
        <v>45567</v>
      </c>
      <c r="K22" s="11" t="s">
        <v>165</v>
      </c>
      <c r="L22" s="11">
        <f t="shared" si="5"/>
        <v>2846.93</v>
      </c>
      <c r="M22" s="11">
        <f t="shared" si="6"/>
        <v>2846.93</v>
      </c>
      <c r="N22" s="11">
        <v>730</v>
      </c>
      <c r="O22" s="11">
        <v>430</v>
      </c>
      <c r="P22" s="11">
        <v>415</v>
      </c>
      <c r="Q22" s="11">
        <v>1271.93</v>
      </c>
      <c r="R22" s="61">
        <v>0</v>
      </c>
      <c r="S22" s="61">
        <v>0</v>
      </c>
      <c r="T22" s="61">
        <v>0</v>
      </c>
      <c r="U22" s="61">
        <v>0</v>
      </c>
      <c r="V22" s="11">
        <v>0</v>
      </c>
      <c r="W22" s="88">
        <v>287</v>
      </c>
      <c r="X22" s="88">
        <v>2128</v>
      </c>
      <c r="Y22" s="88">
        <v>78</v>
      </c>
      <c r="Z22" s="88">
        <v>245</v>
      </c>
      <c r="AA22" s="58" t="s">
        <v>106</v>
      </c>
      <c r="AB22" s="94"/>
      <c r="AC22" s="94"/>
      <c r="AD22" s="94">
        <v>1</v>
      </c>
      <c r="AE22" s="94">
        <v>1</v>
      </c>
      <c r="AF22" s="94"/>
    </row>
    <row r="23" s="43" customFormat="1" ht="121.5" spans="1:32">
      <c r="A23" s="11">
        <v>3</v>
      </c>
      <c r="B23" s="61" t="s">
        <v>98</v>
      </c>
      <c r="C23" s="11" t="s">
        <v>166</v>
      </c>
      <c r="D23" s="61" t="s">
        <v>167</v>
      </c>
      <c r="E23" s="62" t="s">
        <v>168</v>
      </c>
      <c r="F23" s="11" t="s">
        <v>102</v>
      </c>
      <c r="G23" s="61" t="s">
        <v>103</v>
      </c>
      <c r="H23" s="11" t="s">
        <v>104</v>
      </c>
      <c r="I23" s="64">
        <v>45385</v>
      </c>
      <c r="J23" s="64">
        <v>45568</v>
      </c>
      <c r="K23" s="11" t="s">
        <v>169</v>
      </c>
      <c r="L23" s="11">
        <f t="shared" si="5"/>
        <v>812.7</v>
      </c>
      <c r="M23" s="11">
        <f t="shared" si="6"/>
        <v>812.7</v>
      </c>
      <c r="N23" s="11">
        <v>265</v>
      </c>
      <c r="O23" s="11">
        <v>250</v>
      </c>
      <c r="P23" s="11">
        <v>115</v>
      </c>
      <c r="Q23" s="11">
        <v>182.7</v>
      </c>
      <c r="R23" s="61">
        <v>0</v>
      </c>
      <c r="S23" s="61">
        <v>0</v>
      </c>
      <c r="T23" s="61">
        <v>0</v>
      </c>
      <c r="U23" s="61">
        <v>0</v>
      </c>
      <c r="V23" s="11">
        <v>0</v>
      </c>
      <c r="W23" s="88">
        <v>230</v>
      </c>
      <c r="X23" s="88">
        <v>945</v>
      </c>
      <c r="Y23" s="88">
        <v>21</v>
      </c>
      <c r="Z23" s="88">
        <v>82</v>
      </c>
      <c r="AA23" s="58" t="s">
        <v>106</v>
      </c>
      <c r="AB23" s="94"/>
      <c r="AC23" s="94"/>
      <c r="AD23" s="94">
        <v>1</v>
      </c>
      <c r="AE23" s="94"/>
      <c r="AF23" s="94"/>
    </row>
    <row r="24" s="44" customFormat="1" ht="142" customHeight="1" spans="1:32">
      <c r="A24" s="11">
        <v>4</v>
      </c>
      <c r="B24" s="61" t="s">
        <v>98</v>
      </c>
      <c r="C24" s="11" t="s">
        <v>170</v>
      </c>
      <c r="D24" s="61" t="s">
        <v>171</v>
      </c>
      <c r="E24" s="62" t="s">
        <v>172</v>
      </c>
      <c r="F24" s="11" t="s">
        <v>102</v>
      </c>
      <c r="G24" s="61" t="s">
        <v>103</v>
      </c>
      <c r="H24" s="11" t="s">
        <v>104</v>
      </c>
      <c r="I24" s="64">
        <v>45386</v>
      </c>
      <c r="J24" s="64">
        <v>45569</v>
      </c>
      <c r="K24" s="11" t="s">
        <v>173</v>
      </c>
      <c r="L24" s="11">
        <f t="shared" si="5"/>
        <v>1729.33</v>
      </c>
      <c r="M24" s="11">
        <f t="shared" si="6"/>
        <v>1729.33</v>
      </c>
      <c r="N24" s="11">
        <v>455</v>
      </c>
      <c r="O24" s="11">
        <v>340</v>
      </c>
      <c r="P24" s="11">
        <v>150</v>
      </c>
      <c r="Q24" s="11">
        <v>784.33</v>
      </c>
      <c r="R24" s="61">
        <v>0</v>
      </c>
      <c r="S24" s="61">
        <v>0</v>
      </c>
      <c r="T24" s="61">
        <v>0</v>
      </c>
      <c r="U24" s="61">
        <v>0</v>
      </c>
      <c r="V24" s="11">
        <v>0</v>
      </c>
      <c r="W24" s="88">
        <v>289</v>
      </c>
      <c r="X24" s="88">
        <v>1036</v>
      </c>
      <c r="Y24" s="88">
        <v>67</v>
      </c>
      <c r="Z24" s="88">
        <v>238</v>
      </c>
      <c r="AA24" s="58" t="s">
        <v>106</v>
      </c>
      <c r="AB24" s="94"/>
      <c r="AC24" s="94"/>
      <c r="AD24" s="94">
        <v>1</v>
      </c>
      <c r="AE24" s="94"/>
      <c r="AF24" s="94"/>
    </row>
    <row r="25" s="44" customFormat="1" spans="1:32">
      <c r="A25" s="58" t="s">
        <v>174</v>
      </c>
      <c r="B25" s="58"/>
      <c r="C25" s="58"/>
      <c r="D25" s="58"/>
      <c r="E25" s="62">
        <v>4</v>
      </c>
      <c r="F25" s="61"/>
      <c r="G25" s="63"/>
      <c r="H25" s="64"/>
      <c r="I25" s="11"/>
      <c r="J25" s="77"/>
      <c r="K25" s="77"/>
      <c r="L25" s="58">
        <f t="shared" ref="L25:Z25" si="8">L26+L27+L28+L29</f>
        <v>4553.92</v>
      </c>
      <c r="M25" s="58">
        <f t="shared" si="8"/>
        <v>4553.92</v>
      </c>
      <c r="N25" s="58">
        <f t="shared" si="8"/>
        <v>1275</v>
      </c>
      <c r="O25" s="58">
        <f t="shared" si="8"/>
        <v>875</v>
      </c>
      <c r="P25" s="58">
        <f t="shared" si="8"/>
        <v>0</v>
      </c>
      <c r="Q25" s="58">
        <f t="shared" si="8"/>
        <v>2403.92</v>
      </c>
      <c r="R25" s="58">
        <f t="shared" si="8"/>
        <v>0</v>
      </c>
      <c r="S25" s="58">
        <f t="shared" si="8"/>
        <v>0</v>
      </c>
      <c r="T25" s="58">
        <f t="shared" si="8"/>
        <v>0</v>
      </c>
      <c r="U25" s="58">
        <f t="shared" si="8"/>
        <v>0</v>
      </c>
      <c r="V25" s="58">
        <f t="shared" si="8"/>
        <v>0</v>
      </c>
      <c r="W25" s="58">
        <f t="shared" si="8"/>
        <v>1207</v>
      </c>
      <c r="X25" s="58">
        <f t="shared" si="8"/>
        <v>4291</v>
      </c>
      <c r="Y25" s="58">
        <f t="shared" si="8"/>
        <v>171</v>
      </c>
      <c r="Z25" s="58">
        <f t="shared" si="8"/>
        <v>642</v>
      </c>
      <c r="AA25" s="58"/>
      <c r="AB25" s="58"/>
      <c r="AC25" s="58"/>
      <c r="AD25" s="58"/>
      <c r="AE25" s="58"/>
      <c r="AF25" s="58"/>
    </row>
    <row r="26" s="44" customFormat="1" ht="108" spans="1:32">
      <c r="A26" s="11">
        <v>1</v>
      </c>
      <c r="B26" s="61" t="s">
        <v>98</v>
      </c>
      <c r="C26" s="11" t="s">
        <v>175</v>
      </c>
      <c r="D26" s="61" t="s">
        <v>176</v>
      </c>
      <c r="E26" s="62" t="s">
        <v>177</v>
      </c>
      <c r="F26" s="11" t="s">
        <v>102</v>
      </c>
      <c r="G26" s="61" t="s">
        <v>103</v>
      </c>
      <c r="H26" s="11" t="s">
        <v>104</v>
      </c>
      <c r="I26" s="64">
        <v>45387</v>
      </c>
      <c r="J26" s="64">
        <v>45570</v>
      </c>
      <c r="K26" s="11" t="s">
        <v>178</v>
      </c>
      <c r="L26" s="11">
        <f t="shared" ref="L26:L29" si="9">N26+O26+P26+Q26</f>
        <v>434.27</v>
      </c>
      <c r="M26" s="11">
        <f t="shared" ref="M26:M29" si="10">N26+O26+P26+Q26+R26+S26+T26+U26</f>
        <v>434.27</v>
      </c>
      <c r="N26" s="11">
        <v>260</v>
      </c>
      <c r="O26" s="11">
        <v>0</v>
      </c>
      <c r="P26" s="11">
        <v>0</v>
      </c>
      <c r="Q26" s="11">
        <v>174.27</v>
      </c>
      <c r="R26" s="61"/>
      <c r="S26" s="61"/>
      <c r="T26" s="61"/>
      <c r="U26" s="61">
        <v>0</v>
      </c>
      <c r="V26" s="62">
        <v>0</v>
      </c>
      <c r="W26" s="62">
        <v>332</v>
      </c>
      <c r="X26" s="62">
        <v>1162</v>
      </c>
      <c r="Y26" s="62">
        <v>49</v>
      </c>
      <c r="Z26" s="62">
        <v>156</v>
      </c>
      <c r="AA26" s="58" t="s">
        <v>106</v>
      </c>
      <c r="AB26" s="94"/>
      <c r="AC26" s="94"/>
      <c r="AD26" s="94">
        <v>2</v>
      </c>
      <c r="AE26" s="94"/>
      <c r="AF26" s="94"/>
    </row>
    <row r="27" s="44" customFormat="1" ht="179" customHeight="1" spans="1:32">
      <c r="A27" s="11">
        <v>2</v>
      </c>
      <c r="B27" s="61" t="s">
        <v>98</v>
      </c>
      <c r="C27" s="11" t="s">
        <v>179</v>
      </c>
      <c r="D27" s="61" t="s">
        <v>180</v>
      </c>
      <c r="E27" s="62" t="s">
        <v>181</v>
      </c>
      <c r="F27" s="11" t="s">
        <v>102</v>
      </c>
      <c r="G27" s="61" t="s">
        <v>103</v>
      </c>
      <c r="H27" s="11" t="s">
        <v>104</v>
      </c>
      <c r="I27" s="64">
        <v>45388</v>
      </c>
      <c r="J27" s="64">
        <v>45571</v>
      </c>
      <c r="K27" s="11" t="s">
        <v>182</v>
      </c>
      <c r="L27" s="11">
        <f t="shared" si="9"/>
        <v>1120.14</v>
      </c>
      <c r="M27" s="11">
        <f t="shared" si="10"/>
        <v>1120.14</v>
      </c>
      <c r="N27" s="11">
        <v>310</v>
      </c>
      <c r="O27" s="11">
        <v>285</v>
      </c>
      <c r="P27" s="11">
        <v>0</v>
      </c>
      <c r="Q27" s="11">
        <v>525.14</v>
      </c>
      <c r="R27" s="61">
        <v>0</v>
      </c>
      <c r="S27" s="61">
        <v>0</v>
      </c>
      <c r="T27" s="61">
        <v>0</v>
      </c>
      <c r="U27" s="61">
        <v>0</v>
      </c>
      <c r="V27" s="62">
        <v>0</v>
      </c>
      <c r="W27" s="62">
        <v>211</v>
      </c>
      <c r="X27" s="62">
        <v>791</v>
      </c>
      <c r="Y27" s="62">
        <v>51</v>
      </c>
      <c r="Z27" s="62">
        <v>215</v>
      </c>
      <c r="AA27" s="58" t="s">
        <v>106</v>
      </c>
      <c r="AB27" s="94"/>
      <c r="AC27" s="94"/>
      <c r="AD27" s="94">
        <v>2</v>
      </c>
      <c r="AE27" s="94"/>
      <c r="AF27" s="94"/>
    </row>
    <row r="28" s="44" customFormat="1" ht="108" spans="1:32">
      <c r="A28" s="11">
        <v>3</v>
      </c>
      <c r="B28" s="61" t="s">
        <v>98</v>
      </c>
      <c r="C28" s="11" t="s">
        <v>183</v>
      </c>
      <c r="D28" s="61" t="s">
        <v>100</v>
      </c>
      <c r="E28" s="62" t="s">
        <v>184</v>
      </c>
      <c r="F28" s="11" t="s">
        <v>102</v>
      </c>
      <c r="G28" s="61" t="s">
        <v>103</v>
      </c>
      <c r="H28" s="11" t="s">
        <v>104</v>
      </c>
      <c r="I28" s="64">
        <v>45419</v>
      </c>
      <c r="J28" s="64">
        <v>45603</v>
      </c>
      <c r="K28" s="11" t="s">
        <v>185</v>
      </c>
      <c r="L28" s="11">
        <f t="shared" si="9"/>
        <v>1429.03</v>
      </c>
      <c r="M28" s="11">
        <f t="shared" si="10"/>
        <v>1429.03</v>
      </c>
      <c r="N28" s="11">
        <v>350</v>
      </c>
      <c r="O28" s="11">
        <v>280</v>
      </c>
      <c r="P28" s="11">
        <v>0</v>
      </c>
      <c r="Q28" s="11">
        <v>799.03</v>
      </c>
      <c r="R28" s="61">
        <v>0</v>
      </c>
      <c r="S28" s="61">
        <v>0</v>
      </c>
      <c r="T28" s="61">
        <v>0</v>
      </c>
      <c r="U28" s="61">
        <v>0</v>
      </c>
      <c r="V28" s="62">
        <v>0</v>
      </c>
      <c r="W28" s="62">
        <v>367</v>
      </c>
      <c r="X28" s="62">
        <v>1397</v>
      </c>
      <c r="Y28" s="62">
        <v>35</v>
      </c>
      <c r="Z28" s="62">
        <v>141</v>
      </c>
      <c r="AA28" s="58" t="s">
        <v>106</v>
      </c>
      <c r="AB28" s="94"/>
      <c r="AC28" s="94"/>
      <c r="AD28" s="94">
        <v>2</v>
      </c>
      <c r="AE28" s="94"/>
      <c r="AF28" s="94"/>
    </row>
    <row r="29" s="44" customFormat="1" ht="129" customHeight="1" spans="1:32">
      <c r="A29" s="11">
        <v>4</v>
      </c>
      <c r="B29" s="61" t="s">
        <v>98</v>
      </c>
      <c r="C29" s="11" t="s">
        <v>186</v>
      </c>
      <c r="D29" s="61" t="s">
        <v>108</v>
      </c>
      <c r="E29" s="62" t="s">
        <v>187</v>
      </c>
      <c r="F29" s="11" t="s">
        <v>102</v>
      </c>
      <c r="G29" s="61" t="s">
        <v>103</v>
      </c>
      <c r="H29" s="11" t="s">
        <v>104</v>
      </c>
      <c r="I29" s="64">
        <v>45390</v>
      </c>
      <c r="J29" s="64">
        <v>45573</v>
      </c>
      <c r="K29" s="11" t="s">
        <v>188</v>
      </c>
      <c r="L29" s="11">
        <f t="shared" si="9"/>
        <v>1570.48</v>
      </c>
      <c r="M29" s="11">
        <f t="shared" si="10"/>
        <v>1570.48</v>
      </c>
      <c r="N29" s="11">
        <v>355</v>
      </c>
      <c r="O29" s="11">
        <v>310</v>
      </c>
      <c r="P29" s="11">
        <v>0</v>
      </c>
      <c r="Q29" s="11">
        <v>905.48</v>
      </c>
      <c r="R29" s="61">
        <v>0</v>
      </c>
      <c r="S29" s="61">
        <v>0</v>
      </c>
      <c r="T29" s="61">
        <v>0</v>
      </c>
      <c r="U29" s="61">
        <v>0</v>
      </c>
      <c r="V29" s="62">
        <v>0</v>
      </c>
      <c r="W29" s="62">
        <v>297</v>
      </c>
      <c r="X29" s="62">
        <v>941</v>
      </c>
      <c r="Y29" s="62">
        <v>36</v>
      </c>
      <c r="Z29" s="62">
        <v>130</v>
      </c>
      <c r="AA29" s="58" t="s">
        <v>106</v>
      </c>
      <c r="AB29" s="94"/>
      <c r="AC29" s="94"/>
      <c r="AD29" s="94">
        <v>2</v>
      </c>
      <c r="AE29" s="94"/>
      <c r="AF29" s="94"/>
    </row>
    <row r="30" s="44" customFormat="1" ht="25" customHeight="1" spans="1:32">
      <c r="A30" s="65" t="s">
        <v>189</v>
      </c>
      <c r="B30" s="66"/>
      <c r="C30" s="66"/>
      <c r="D30" s="66"/>
      <c r="E30" s="65">
        <v>1</v>
      </c>
      <c r="F30" s="58"/>
      <c r="G30" s="58"/>
      <c r="H30" s="67"/>
      <c r="I30" s="78"/>
      <c r="J30" s="62"/>
      <c r="K30" s="62"/>
      <c r="L30" s="79">
        <f t="shared" ref="L30:Z30" si="11">L31</f>
        <v>1100</v>
      </c>
      <c r="M30" s="79">
        <f t="shared" si="11"/>
        <v>1100</v>
      </c>
      <c r="N30" s="79">
        <f t="shared" si="11"/>
        <v>1100</v>
      </c>
      <c r="O30" s="79">
        <f t="shared" si="11"/>
        <v>0</v>
      </c>
      <c r="P30" s="79">
        <f t="shared" si="11"/>
        <v>0</v>
      </c>
      <c r="Q30" s="79">
        <f t="shared" si="11"/>
        <v>0</v>
      </c>
      <c r="R30" s="79">
        <f t="shared" si="11"/>
        <v>0</v>
      </c>
      <c r="S30" s="79">
        <f t="shared" si="11"/>
        <v>0</v>
      </c>
      <c r="T30" s="79">
        <f t="shared" si="11"/>
        <v>0</v>
      </c>
      <c r="U30" s="79">
        <f t="shared" si="11"/>
        <v>0</v>
      </c>
      <c r="V30" s="79">
        <f t="shared" si="11"/>
        <v>0</v>
      </c>
      <c r="W30" s="79">
        <f t="shared" si="11"/>
        <v>2226</v>
      </c>
      <c r="X30" s="79">
        <f t="shared" si="11"/>
        <v>5591</v>
      </c>
      <c r="Y30" s="79">
        <f t="shared" si="11"/>
        <v>586</v>
      </c>
      <c r="Z30" s="79">
        <f t="shared" si="11"/>
        <v>1266</v>
      </c>
      <c r="AA30" s="58"/>
      <c r="AB30" s="96"/>
      <c r="AC30" s="96"/>
      <c r="AD30" s="96"/>
      <c r="AE30" s="96"/>
      <c r="AF30" s="96"/>
    </row>
    <row r="31" s="44" customFormat="1" ht="52" customHeight="1" spans="1:32">
      <c r="A31" s="11">
        <v>1</v>
      </c>
      <c r="B31" s="11" t="s">
        <v>98</v>
      </c>
      <c r="C31" s="11" t="s">
        <v>190</v>
      </c>
      <c r="D31" s="11" t="s">
        <v>98</v>
      </c>
      <c r="E31" s="11" t="s">
        <v>191</v>
      </c>
      <c r="F31" s="11" t="s">
        <v>102</v>
      </c>
      <c r="G31" s="61" t="s">
        <v>103</v>
      </c>
      <c r="H31" s="11" t="s">
        <v>104</v>
      </c>
      <c r="I31" s="64">
        <v>45390</v>
      </c>
      <c r="J31" s="64">
        <v>45451</v>
      </c>
      <c r="K31" s="80" t="s">
        <v>192</v>
      </c>
      <c r="L31" s="11">
        <v>1100</v>
      </c>
      <c r="M31" s="11">
        <v>1100</v>
      </c>
      <c r="N31" s="11">
        <v>1100</v>
      </c>
      <c r="O31" s="11">
        <v>0</v>
      </c>
      <c r="P31" s="11">
        <v>0</v>
      </c>
      <c r="Q31" s="11">
        <v>0</v>
      </c>
      <c r="R31" s="61">
        <v>0</v>
      </c>
      <c r="S31" s="61">
        <v>0</v>
      </c>
      <c r="T31" s="61">
        <v>0</v>
      </c>
      <c r="U31" s="61">
        <v>0</v>
      </c>
      <c r="V31" s="88">
        <v>0</v>
      </c>
      <c r="W31" s="88">
        <v>2226</v>
      </c>
      <c r="X31" s="88">
        <v>5591</v>
      </c>
      <c r="Y31" s="88">
        <v>586</v>
      </c>
      <c r="Z31" s="88">
        <v>1266</v>
      </c>
      <c r="AA31" s="58" t="s">
        <v>106</v>
      </c>
      <c r="AB31" s="94">
        <v>7</v>
      </c>
      <c r="AC31" s="94"/>
      <c r="AD31" s="94"/>
      <c r="AE31" s="94"/>
      <c r="AF31" s="94"/>
    </row>
    <row r="32" s="44" customFormat="1" ht="18.75" spans="1:32">
      <c r="A32" s="65" t="s">
        <v>193</v>
      </c>
      <c r="B32" s="66"/>
      <c r="C32" s="66"/>
      <c r="D32" s="66"/>
      <c r="E32" s="65">
        <v>4</v>
      </c>
      <c r="F32" s="61"/>
      <c r="G32" s="11"/>
      <c r="H32" s="64"/>
      <c r="I32" s="81"/>
      <c r="J32" s="82"/>
      <c r="K32" s="82"/>
      <c r="L32" s="79">
        <f t="shared" ref="L32:Z32" si="12">L33+L34+L35+L36</f>
        <v>378.93</v>
      </c>
      <c r="M32" s="79">
        <f t="shared" si="12"/>
        <v>378.93</v>
      </c>
      <c r="N32" s="79">
        <f t="shared" si="12"/>
        <v>82.25</v>
      </c>
      <c r="O32" s="79">
        <f t="shared" si="12"/>
        <v>235.2</v>
      </c>
      <c r="P32" s="79">
        <f t="shared" si="12"/>
        <v>0</v>
      </c>
      <c r="Q32" s="79">
        <f t="shared" si="12"/>
        <v>61.48</v>
      </c>
      <c r="R32" s="79">
        <f t="shared" si="12"/>
        <v>0</v>
      </c>
      <c r="S32" s="79">
        <f t="shared" si="12"/>
        <v>0</v>
      </c>
      <c r="T32" s="79">
        <f t="shared" si="12"/>
        <v>0</v>
      </c>
      <c r="U32" s="79">
        <f t="shared" si="12"/>
        <v>0</v>
      </c>
      <c r="V32" s="79">
        <f t="shared" si="12"/>
        <v>0</v>
      </c>
      <c r="W32" s="79">
        <f t="shared" si="12"/>
        <v>3884</v>
      </c>
      <c r="X32" s="79">
        <f t="shared" si="12"/>
        <v>13262</v>
      </c>
      <c r="Y32" s="79">
        <f t="shared" si="12"/>
        <v>998</v>
      </c>
      <c r="Z32" s="79">
        <f t="shared" si="12"/>
        <v>2490</v>
      </c>
      <c r="AA32" s="11"/>
      <c r="AB32" s="97"/>
      <c r="AC32" s="97"/>
      <c r="AD32" s="97"/>
      <c r="AE32" s="97"/>
      <c r="AF32" s="97"/>
    </row>
    <row r="33" s="44" customFormat="1" ht="92" customHeight="1" spans="1:32">
      <c r="A33" s="11">
        <v>1</v>
      </c>
      <c r="B33" s="11" t="s">
        <v>98</v>
      </c>
      <c r="C33" s="68" t="s">
        <v>194</v>
      </c>
      <c r="D33" s="11" t="s">
        <v>98</v>
      </c>
      <c r="E33" s="58" t="s">
        <v>195</v>
      </c>
      <c r="F33" s="11" t="s">
        <v>102</v>
      </c>
      <c r="G33" s="61" t="s">
        <v>103</v>
      </c>
      <c r="H33" s="11" t="s">
        <v>104</v>
      </c>
      <c r="I33" s="64">
        <v>45390</v>
      </c>
      <c r="J33" s="64">
        <v>45634</v>
      </c>
      <c r="K33" s="80" t="s">
        <v>196</v>
      </c>
      <c r="L33" s="11">
        <v>130</v>
      </c>
      <c r="M33" s="11">
        <v>130</v>
      </c>
      <c r="N33" s="11">
        <v>70</v>
      </c>
      <c r="O33" s="11">
        <v>0</v>
      </c>
      <c r="P33" s="11">
        <v>0</v>
      </c>
      <c r="Q33" s="11">
        <v>60</v>
      </c>
      <c r="R33" s="61">
        <v>0</v>
      </c>
      <c r="S33" s="61">
        <v>0</v>
      </c>
      <c r="T33" s="61">
        <v>0</v>
      </c>
      <c r="U33" s="61">
        <v>0</v>
      </c>
      <c r="V33" s="61">
        <v>0</v>
      </c>
      <c r="W33" s="88">
        <v>3615</v>
      </c>
      <c r="X33" s="88">
        <v>12993</v>
      </c>
      <c r="Y33" s="88">
        <v>737</v>
      </c>
      <c r="Z33" s="88">
        <v>2229</v>
      </c>
      <c r="AA33" s="58" t="s">
        <v>106</v>
      </c>
      <c r="AB33" s="94"/>
      <c r="AC33" s="94"/>
      <c r="AD33" s="94">
        <v>3</v>
      </c>
      <c r="AE33" s="94"/>
      <c r="AF33" s="94"/>
    </row>
    <row r="34" s="44" customFormat="1" ht="135" spans="1:32">
      <c r="A34" s="69">
        <v>2</v>
      </c>
      <c r="B34" s="11" t="s">
        <v>98</v>
      </c>
      <c r="C34" s="11" t="s">
        <v>197</v>
      </c>
      <c r="D34" s="11" t="s">
        <v>98</v>
      </c>
      <c r="E34" s="58" t="s">
        <v>198</v>
      </c>
      <c r="F34" s="11" t="s">
        <v>102</v>
      </c>
      <c r="G34" s="11" t="s">
        <v>103</v>
      </c>
      <c r="H34" s="11" t="s">
        <v>104</v>
      </c>
      <c r="I34" s="64">
        <v>45452</v>
      </c>
      <c r="J34" s="64">
        <v>45635</v>
      </c>
      <c r="K34" s="80" t="s">
        <v>199</v>
      </c>
      <c r="L34" s="69">
        <v>235</v>
      </c>
      <c r="M34" s="69">
        <v>235</v>
      </c>
      <c r="N34" s="69">
        <v>0</v>
      </c>
      <c r="O34" s="69">
        <v>235</v>
      </c>
      <c r="P34" s="69">
        <v>0</v>
      </c>
      <c r="Q34" s="69">
        <v>0</v>
      </c>
      <c r="R34" s="89">
        <v>0</v>
      </c>
      <c r="S34" s="89">
        <v>0</v>
      </c>
      <c r="T34" s="89">
        <v>0</v>
      </c>
      <c r="U34" s="89">
        <v>0</v>
      </c>
      <c r="V34" s="89">
        <v>0</v>
      </c>
      <c r="W34" s="89">
        <v>168</v>
      </c>
      <c r="X34" s="89">
        <v>168</v>
      </c>
      <c r="Y34" s="89">
        <v>160</v>
      </c>
      <c r="Z34" s="89">
        <v>160</v>
      </c>
      <c r="AA34" s="58" t="s">
        <v>145</v>
      </c>
      <c r="AB34" s="98">
        <v>7</v>
      </c>
      <c r="AC34" s="98"/>
      <c r="AD34" s="98"/>
      <c r="AE34" s="98"/>
      <c r="AF34" s="98"/>
    </row>
    <row r="35" s="44" customFormat="1" ht="65" customHeight="1" spans="1:32">
      <c r="A35" s="69">
        <v>3</v>
      </c>
      <c r="B35" s="11" t="s">
        <v>98</v>
      </c>
      <c r="C35" s="11" t="s">
        <v>200</v>
      </c>
      <c r="D35" s="11" t="s">
        <v>98</v>
      </c>
      <c r="E35" s="11" t="s">
        <v>201</v>
      </c>
      <c r="F35" s="11" t="s">
        <v>102</v>
      </c>
      <c r="G35" s="11" t="s">
        <v>103</v>
      </c>
      <c r="H35" s="11" t="s">
        <v>104</v>
      </c>
      <c r="I35" s="64">
        <v>45453</v>
      </c>
      <c r="J35" s="64">
        <v>45636</v>
      </c>
      <c r="K35" s="80" t="s">
        <v>202</v>
      </c>
      <c r="L35" s="69">
        <v>12</v>
      </c>
      <c r="M35" s="69">
        <v>12</v>
      </c>
      <c r="N35" s="69">
        <v>12</v>
      </c>
      <c r="O35" s="69">
        <v>0</v>
      </c>
      <c r="P35" s="69">
        <v>0</v>
      </c>
      <c r="Q35" s="69">
        <v>0</v>
      </c>
      <c r="R35" s="69">
        <v>0</v>
      </c>
      <c r="S35" s="69">
        <v>0</v>
      </c>
      <c r="T35" s="89">
        <v>0</v>
      </c>
      <c r="U35" s="89">
        <v>0</v>
      </c>
      <c r="V35" s="89">
        <v>0</v>
      </c>
      <c r="W35" s="89">
        <v>40</v>
      </c>
      <c r="X35" s="89">
        <v>40</v>
      </c>
      <c r="Y35" s="89">
        <v>40</v>
      </c>
      <c r="Z35" s="89">
        <v>40</v>
      </c>
      <c r="AA35" s="58" t="s">
        <v>145</v>
      </c>
      <c r="AB35" s="98">
        <v>7</v>
      </c>
      <c r="AC35" s="98"/>
      <c r="AD35" s="98"/>
      <c r="AE35" s="98"/>
      <c r="AF35" s="98"/>
    </row>
    <row r="36" s="44" customFormat="1" ht="67" customHeight="1" spans="1:32">
      <c r="A36" s="69">
        <v>4</v>
      </c>
      <c r="B36" s="11" t="s">
        <v>98</v>
      </c>
      <c r="C36" s="11" t="s">
        <v>203</v>
      </c>
      <c r="D36" s="11" t="s">
        <v>98</v>
      </c>
      <c r="E36" s="11" t="s">
        <v>204</v>
      </c>
      <c r="F36" s="11" t="s">
        <v>102</v>
      </c>
      <c r="G36" s="11" t="s">
        <v>103</v>
      </c>
      <c r="H36" s="11" t="s">
        <v>104</v>
      </c>
      <c r="I36" s="64">
        <v>45454</v>
      </c>
      <c r="J36" s="64">
        <v>45637</v>
      </c>
      <c r="K36" s="80" t="s">
        <v>205</v>
      </c>
      <c r="L36" s="69">
        <v>1.93</v>
      </c>
      <c r="M36" s="69">
        <v>1.93</v>
      </c>
      <c r="N36" s="69">
        <v>0.25</v>
      </c>
      <c r="O36" s="69">
        <v>0.2</v>
      </c>
      <c r="P36" s="69">
        <v>0</v>
      </c>
      <c r="Q36" s="69">
        <v>1.48</v>
      </c>
      <c r="R36" s="69">
        <v>0</v>
      </c>
      <c r="S36" s="69">
        <v>0</v>
      </c>
      <c r="T36" s="89">
        <v>0</v>
      </c>
      <c r="U36" s="89">
        <v>0</v>
      </c>
      <c r="V36" s="89">
        <v>0</v>
      </c>
      <c r="W36" s="89">
        <v>61</v>
      </c>
      <c r="X36" s="89">
        <v>61</v>
      </c>
      <c r="Y36" s="89">
        <v>61</v>
      </c>
      <c r="Z36" s="89">
        <v>61</v>
      </c>
      <c r="AA36" s="58" t="s">
        <v>145</v>
      </c>
      <c r="AB36" s="98">
        <v>7</v>
      </c>
      <c r="AC36" s="98"/>
      <c r="AD36" s="98"/>
      <c r="AE36" s="98"/>
      <c r="AF36" s="98"/>
    </row>
    <row r="315" spans="5:5">
      <c r="E315" s="45" t="s">
        <v>206</v>
      </c>
    </row>
  </sheetData>
  <autoFilter ref="A1:AF36">
    <extLst/>
  </autoFilter>
  <mergeCells count="33">
    <mergeCell ref="A1:AF1"/>
    <mergeCell ref="A2:D2"/>
    <mergeCell ref="M2:N2"/>
    <mergeCell ref="Z2:AA2"/>
    <mergeCell ref="K3:L3"/>
    <mergeCell ref="M3:U3"/>
    <mergeCell ref="Y3:Z3"/>
    <mergeCell ref="A6:D6"/>
    <mergeCell ref="A7:D7"/>
    <mergeCell ref="A17:D17"/>
    <mergeCell ref="A20:D20"/>
    <mergeCell ref="A25:D25"/>
    <mergeCell ref="A30:D30"/>
    <mergeCell ref="A32:D32"/>
    <mergeCell ref="A3:A4"/>
    <mergeCell ref="B3:B4"/>
    <mergeCell ref="C3:C4"/>
    <mergeCell ref="D3:D4"/>
    <mergeCell ref="E3:E4"/>
    <mergeCell ref="F3:F4"/>
    <mergeCell ref="G3:G4"/>
    <mergeCell ref="H3:H4"/>
    <mergeCell ref="I3:I4"/>
    <mergeCell ref="J3:J4"/>
    <mergeCell ref="V3:V4"/>
    <mergeCell ref="W3:W4"/>
    <mergeCell ref="X3:X4"/>
    <mergeCell ref="AA3:AA4"/>
    <mergeCell ref="AB3:AB4"/>
    <mergeCell ref="AC3:AC4"/>
    <mergeCell ref="AD3:AD4"/>
    <mergeCell ref="AE3:AE4"/>
    <mergeCell ref="AF3:AF4"/>
  </mergeCells>
  <printOptions horizontalCentered="1"/>
  <pageMargins left="0.826388888888889" right="0.700694444444445" top="1.0625" bottom="0.393055555555556" header="0.298611111111111" footer="0.298611111111111"/>
  <pageSetup paperSize="8" scale="25" fitToHeight="0" orientation="landscape" horizontalDpi="600"/>
  <headerFooter>
    <oddFooter>&amp;C&amp;"宋体,常规"&amp;11第 &amp;"宋体,常规"&amp;11&amp;P&amp;"宋体,常规"&amp;11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8"/>
  <sheetViews>
    <sheetView zoomScale="115" zoomScaleNormal="115" topLeftCell="D1" workbookViewId="0">
      <selection activeCell="V28" sqref="V28"/>
    </sheetView>
  </sheetViews>
  <sheetFormatPr defaultColWidth="9" defaultRowHeight="14.25"/>
  <cols>
    <col min="1" max="1" width="5.25833333333333" style="18" customWidth="1"/>
    <col min="2" max="2" width="9" style="18" customWidth="1"/>
    <col min="3" max="3" width="8.125" style="18" customWidth="1"/>
    <col min="4" max="4" width="8.5" style="18" customWidth="1"/>
    <col min="5" max="5" width="6.375" style="18" customWidth="1"/>
    <col min="6" max="7" width="6.25833333333333" style="18" customWidth="1"/>
    <col min="8" max="8" width="7" style="18" customWidth="1"/>
    <col min="9" max="9" width="8.625" style="18" customWidth="1"/>
    <col min="10" max="10" width="8.25833333333333" style="18" customWidth="1"/>
    <col min="11" max="11" width="8.625" style="18" customWidth="1"/>
    <col min="12" max="12" width="9.375" style="18" customWidth="1"/>
    <col min="13" max="14" width="8.375" style="18" customWidth="1"/>
    <col min="15" max="15" width="8.375" style="18"/>
    <col min="16" max="16" width="8.375" style="18" customWidth="1"/>
    <col min="17" max="17" width="9.25833333333333" style="18" customWidth="1"/>
    <col min="18" max="19" width="8.375" style="18" customWidth="1"/>
    <col min="20" max="20" width="7.5" style="18" customWidth="1"/>
    <col min="21" max="21" width="8.375" style="18" customWidth="1"/>
    <col min="22" max="22" width="9.25833333333333" style="18" customWidth="1"/>
    <col min="23" max="24" width="8.375" style="18" customWidth="1"/>
    <col min="25" max="25" width="7.5" style="18" customWidth="1"/>
    <col min="26" max="26" width="8.375" style="18" customWidth="1"/>
    <col min="27" max="16384" width="9" style="18"/>
  </cols>
  <sheetData>
    <row r="1" ht="13.5" spans="1:26">
      <c r="A1" s="19" t="s">
        <v>207</v>
      </c>
      <c r="B1" s="19"/>
      <c r="C1" s="19"/>
      <c r="D1" s="19"/>
      <c r="E1" s="19"/>
      <c r="F1" s="20"/>
      <c r="G1" s="19"/>
      <c r="H1" s="19"/>
      <c r="I1" s="19"/>
      <c r="J1" s="19"/>
      <c r="K1" s="19"/>
      <c r="L1" s="19"/>
      <c r="M1" s="19"/>
      <c r="N1" s="19"/>
      <c r="O1" s="19"/>
      <c r="P1" s="19"/>
      <c r="Q1" s="19"/>
      <c r="R1" s="19"/>
      <c r="S1" s="19"/>
      <c r="T1" s="19"/>
      <c r="U1" s="19"/>
      <c r="V1" s="19"/>
      <c r="W1" s="19"/>
      <c r="X1" s="19"/>
      <c r="Y1" s="19"/>
      <c r="Z1" s="19"/>
    </row>
    <row r="2" ht="25.5" spans="1:26">
      <c r="A2" s="19"/>
      <c r="B2" s="21" t="s">
        <v>208</v>
      </c>
      <c r="C2" s="21"/>
      <c r="D2" s="21"/>
      <c r="E2" s="21"/>
      <c r="F2" s="21"/>
      <c r="G2" s="21"/>
      <c r="H2" s="21"/>
      <c r="I2" s="21"/>
      <c r="J2" s="21"/>
      <c r="K2" s="21"/>
      <c r="L2" s="21"/>
      <c r="M2" s="21"/>
      <c r="N2" s="21"/>
      <c r="O2" s="21"/>
      <c r="P2" s="21"/>
      <c r="Q2" s="21"/>
      <c r="R2" s="21"/>
      <c r="S2" s="21"/>
      <c r="T2" s="21"/>
      <c r="U2" s="21"/>
      <c r="V2" s="21"/>
      <c r="W2" s="21"/>
      <c r="X2" s="21"/>
      <c r="Y2" s="21"/>
      <c r="Z2" s="21"/>
    </row>
    <row r="3" ht="13.5" spans="1:26">
      <c r="A3" s="22" t="s">
        <v>209</v>
      </c>
      <c r="B3" s="23"/>
      <c r="C3" s="23"/>
      <c r="D3" s="23"/>
      <c r="E3" s="23"/>
      <c r="F3" s="23"/>
      <c r="G3" s="23"/>
      <c r="H3" s="24"/>
      <c r="I3" s="24"/>
      <c r="J3" s="24"/>
      <c r="K3" s="24"/>
      <c r="L3" s="24"/>
      <c r="M3" s="24"/>
      <c r="N3" s="19"/>
      <c r="O3" s="19"/>
      <c r="P3" s="19"/>
      <c r="Q3" s="19"/>
      <c r="R3" s="19"/>
      <c r="S3" s="19"/>
      <c r="T3" s="19"/>
      <c r="U3" s="19"/>
      <c r="V3" s="39"/>
      <c r="W3" s="39"/>
      <c r="X3" s="39"/>
      <c r="Y3" s="39"/>
      <c r="Z3" s="39"/>
    </row>
    <row r="4" ht="13.5" spans="1:26">
      <c r="A4" s="25" t="s">
        <v>4</v>
      </c>
      <c r="B4" s="25" t="s">
        <v>210</v>
      </c>
      <c r="C4" s="25" t="s">
        <v>211</v>
      </c>
      <c r="D4" s="25"/>
      <c r="E4" s="25"/>
      <c r="F4" s="25"/>
      <c r="G4" s="25"/>
      <c r="H4" s="25"/>
      <c r="I4" s="25"/>
      <c r="J4" s="25"/>
      <c r="K4" s="25" t="s">
        <v>212</v>
      </c>
      <c r="L4" s="25"/>
      <c r="M4" s="25"/>
      <c r="N4" s="25"/>
      <c r="O4" s="25"/>
      <c r="P4" s="25"/>
      <c r="Q4" s="25"/>
      <c r="R4" s="25"/>
      <c r="S4" s="25"/>
      <c r="T4" s="25"/>
      <c r="U4" s="25"/>
      <c r="V4" s="25"/>
      <c r="W4" s="25"/>
      <c r="X4" s="25"/>
      <c r="Y4" s="25"/>
      <c r="Z4" s="25"/>
    </row>
    <row r="5" ht="13.5" spans="1:26">
      <c r="A5" s="25"/>
      <c r="B5" s="25"/>
      <c r="C5" s="25" t="s">
        <v>213</v>
      </c>
      <c r="D5" s="25" t="s">
        <v>214</v>
      </c>
      <c r="E5" s="25" t="s">
        <v>215</v>
      </c>
      <c r="F5" s="26" t="s">
        <v>216</v>
      </c>
      <c r="G5" s="25" t="s">
        <v>217</v>
      </c>
      <c r="H5" s="25" t="s">
        <v>218</v>
      </c>
      <c r="I5" s="25" t="s">
        <v>219</v>
      </c>
      <c r="J5" s="25" t="s">
        <v>220</v>
      </c>
      <c r="K5" s="25" t="s">
        <v>221</v>
      </c>
      <c r="L5" s="25" t="s">
        <v>222</v>
      </c>
      <c r="M5" s="25"/>
      <c r="N5" s="25"/>
      <c r="O5" s="25"/>
      <c r="P5" s="25"/>
      <c r="Q5" s="25" t="s">
        <v>223</v>
      </c>
      <c r="R5" s="25"/>
      <c r="S5" s="25"/>
      <c r="T5" s="25"/>
      <c r="U5" s="25"/>
      <c r="V5" s="25" t="s">
        <v>224</v>
      </c>
      <c r="W5" s="25"/>
      <c r="X5" s="25"/>
      <c r="Y5" s="25"/>
      <c r="Z5" s="25"/>
    </row>
    <row r="6" ht="13.5" spans="1:26">
      <c r="A6" s="25"/>
      <c r="B6" s="25"/>
      <c r="C6" s="25"/>
      <c r="D6" s="25"/>
      <c r="E6" s="25"/>
      <c r="F6" s="26"/>
      <c r="G6" s="25"/>
      <c r="H6" s="25"/>
      <c r="I6" s="25"/>
      <c r="J6" s="25"/>
      <c r="K6" s="25"/>
      <c r="L6" s="25" t="s">
        <v>225</v>
      </c>
      <c r="M6" s="25" t="s">
        <v>226</v>
      </c>
      <c r="N6" s="25" t="s">
        <v>227</v>
      </c>
      <c r="O6" s="25" t="s">
        <v>228</v>
      </c>
      <c r="P6" s="25" t="s">
        <v>229</v>
      </c>
      <c r="Q6" s="25" t="s">
        <v>225</v>
      </c>
      <c r="R6" s="25" t="s">
        <v>226</v>
      </c>
      <c r="S6" s="25" t="s">
        <v>227</v>
      </c>
      <c r="T6" s="25" t="s">
        <v>228</v>
      </c>
      <c r="U6" s="25" t="s">
        <v>229</v>
      </c>
      <c r="V6" s="25" t="s">
        <v>225</v>
      </c>
      <c r="W6" s="25" t="s">
        <v>226</v>
      </c>
      <c r="X6" s="25" t="s">
        <v>227</v>
      </c>
      <c r="Y6" s="25" t="s">
        <v>228</v>
      </c>
      <c r="Z6" s="25" t="s">
        <v>229</v>
      </c>
    </row>
    <row r="7" ht="24" customHeight="1" spans="1:26">
      <c r="A7" s="25"/>
      <c r="B7" s="25"/>
      <c r="C7" s="25"/>
      <c r="D7" s="25"/>
      <c r="E7" s="25"/>
      <c r="F7" s="26"/>
      <c r="G7" s="25"/>
      <c r="H7" s="25"/>
      <c r="I7" s="25"/>
      <c r="J7" s="25"/>
      <c r="K7" s="25"/>
      <c r="L7" s="25"/>
      <c r="M7" s="25"/>
      <c r="N7" s="25"/>
      <c r="O7" s="25"/>
      <c r="P7" s="25"/>
      <c r="Q7" s="25"/>
      <c r="R7" s="25"/>
      <c r="S7" s="25"/>
      <c r="T7" s="25"/>
      <c r="U7" s="25"/>
      <c r="V7" s="25"/>
      <c r="W7" s="25"/>
      <c r="X7" s="25"/>
      <c r="Y7" s="25"/>
      <c r="Z7" s="25"/>
    </row>
    <row r="8" ht="17" customHeight="1" spans="1:26">
      <c r="A8" s="27">
        <v>1</v>
      </c>
      <c r="B8" s="28" t="s">
        <v>98</v>
      </c>
      <c r="C8" s="27">
        <v>37517</v>
      </c>
      <c r="D8" s="27">
        <v>6314</v>
      </c>
      <c r="E8" s="27">
        <v>30</v>
      </c>
      <c r="F8" s="29">
        <v>0</v>
      </c>
      <c r="G8" s="27" t="s">
        <v>230</v>
      </c>
      <c r="H8" s="27">
        <v>2017</v>
      </c>
      <c r="I8" s="27">
        <v>2024</v>
      </c>
      <c r="J8" s="27">
        <v>2019</v>
      </c>
      <c r="K8" s="27">
        <v>16732.24</v>
      </c>
      <c r="L8" s="38">
        <v>26965.52</v>
      </c>
      <c r="M8" s="38">
        <f>来源表!G7</f>
        <v>11268</v>
      </c>
      <c r="N8" s="38">
        <f>来源表!G25</f>
        <v>3424</v>
      </c>
      <c r="O8" s="38">
        <v>1673.52</v>
      </c>
      <c r="P8" s="38">
        <f>来源表!G49</f>
        <v>10600</v>
      </c>
      <c r="Q8" s="38">
        <f t="shared" ref="Q8:U8" si="0">L8</f>
        <v>26965.52</v>
      </c>
      <c r="R8" s="38">
        <f t="shared" si="0"/>
        <v>11268</v>
      </c>
      <c r="S8" s="38">
        <f t="shared" si="0"/>
        <v>3424</v>
      </c>
      <c r="T8" s="38">
        <f t="shared" si="0"/>
        <v>1673.52</v>
      </c>
      <c r="U8" s="38">
        <f t="shared" si="0"/>
        <v>10600</v>
      </c>
      <c r="V8" s="38">
        <f t="shared" ref="V8:Z8" si="1">L8</f>
        <v>26965.52</v>
      </c>
      <c r="W8" s="38">
        <f t="shared" si="1"/>
        <v>11268</v>
      </c>
      <c r="X8" s="38">
        <f t="shared" si="1"/>
        <v>3424</v>
      </c>
      <c r="Y8" s="38">
        <f t="shared" si="1"/>
        <v>1673.52</v>
      </c>
      <c r="Z8" s="38">
        <f t="shared" si="1"/>
        <v>10600</v>
      </c>
    </row>
    <row r="9" ht="13.5" spans="1:26">
      <c r="A9" s="30"/>
      <c r="B9" s="30"/>
      <c r="C9" s="30"/>
      <c r="D9" s="30"/>
      <c r="E9" s="30"/>
      <c r="F9" s="31"/>
      <c r="G9" s="30"/>
      <c r="H9" s="30"/>
      <c r="I9" s="30"/>
      <c r="J9" s="30"/>
      <c r="K9" s="30"/>
      <c r="L9" s="30"/>
      <c r="M9" s="38"/>
      <c r="N9" s="38"/>
      <c r="O9" s="38"/>
      <c r="P9" s="38"/>
      <c r="Q9" s="30"/>
      <c r="R9" s="30"/>
      <c r="S9" s="30"/>
      <c r="T9" s="30"/>
      <c r="U9" s="30"/>
      <c r="V9" s="30"/>
      <c r="W9" s="30"/>
      <c r="X9" s="30"/>
      <c r="Y9" s="30"/>
      <c r="Z9" s="30"/>
    </row>
    <row r="10" ht="13.5" spans="1:26">
      <c r="A10" s="30"/>
      <c r="B10" s="30"/>
      <c r="C10" s="30"/>
      <c r="D10" s="30"/>
      <c r="E10" s="30"/>
      <c r="F10" s="31"/>
      <c r="G10" s="30"/>
      <c r="H10" s="30"/>
      <c r="I10" s="30"/>
      <c r="J10" s="30"/>
      <c r="K10" s="30"/>
      <c r="L10" s="30"/>
      <c r="M10" s="30"/>
      <c r="N10" s="30"/>
      <c r="O10" s="30"/>
      <c r="P10" s="30"/>
      <c r="Q10" s="30"/>
      <c r="R10" s="30"/>
      <c r="S10" s="30"/>
      <c r="T10" s="30"/>
      <c r="U10" s="30"/>
      <c r="V10" s="30"/>
      <c r="W10" s="30"/>
      <c r="X10" s="30"/>
      <c r="Y10" s="30"/>
      <c r="Z10" s="30"/>
    </row>
    <row r="11" ht="13.5" spans="1:26">
      <c r="A11" s="30"/>
      <c r="B11" s="30"/>
      <c r="C11" s="30"/>
      <c r="D11" s="30"/>
      <c r="E11" s="30"/>
      <c r="F11" s="31"/>
      <c r="G11" s="30"/>
      <c r="H11" s="30"/>
      <c r="I11" s="30"/>
      <c r="J11" s="30"/>
      <c r="K11" s="30"/>
      <c r="L11" s="30"/>
      <c r="M11" s="30"/>
      <c r="N11" s="30"/>
      <c r="O11" s="30"/>
      <c r="P11" s="30"/>
      <c r="Q11" s="30"/>
      <c r="R11" s="30"/>
      <c r="S11" s="30"/>
      <c r="T11" s="30"/>
      <c r="U11" s="30"/>
      <c r="V11" s="30"/>
      <c r="W11" s="30"/>
      <c r="X11" s="30"/>
      <c r="Y11" s="30"/>
      <c r="Z11" s="30"/>
    </row>
    <row r="12" ht="13.5" spans="1:26">
      <c r="A12" s="32"/>
      <c r="B12" s="32"/>
      <c r="C12" s="32"/>
      <c r="D12" s="32"/>
      <c r="E12" s="32"/>
      <c r="F12" s="33"/>
      <c r="G12" s="32"/>
      <c r="H12" s="32"/>
      <c r="I12" s="32"/>
      <c r="J12" s="32"/>
      <c r="K12" s="32"/>
      <c r="L12" s="32"/>
      <c r="M12" s="32"/>
      <c r="N12" s="32"/>
      <c r="O12" s="32"/>
      <c r="P12" s="32"/>
      <c r="Q12" s="32"/>
      <c r="R12" s="32"/>
      <c r="S12" s="32"/>
      <c r="T12" s="32"/>
      <c r="U12" s="32"/>
      <c r="V12" s="32"/>
      <c r="W12" s="32"/>
      <c r="X12" s="32"/>
      <c r="Y12" s="32"/>
      <c r="Z12" s="32"/>
    </row>
    <row r="13" ht="13.5" spans="1:26">
      <c r="A13" s="34"/>
      <c r="B13" s="34"/>
      <c r="C13" s="34"/>
      <c r="D13" s="34"/>
      <c r="E13" s="34"/>
      <c r="F13" s="35"/>
      <c r="G13" s="34"/>
      <c r="H13" s="34"/>
      <c r="I13" s="34"/>
      <c r="J13" s="34"/>
      <c r="K13" s="34"/>
      <c r="L13" s="34"/>
      <c r="M13" s="34"/>
      <c r="N13" s="34"/>
      <c r="O13" s="34"/>
      <c r="P13" s="34"/>
      <c r="Q13" s="34"/>
      <c r="R13" s="34"/>
      <c r="S13" s="34"/>
      <c r="T13" s="34"/>
      <c r="U13" s="34"/>
      <c r="V13" s="34"/>
      <c r="W13" s="34"/>
      <c r="X13" s="34"/>
      <c r="Y13" s="34"/>
      <c r="Z13" s="34"/>
    </row>
    <row r="14" ht="13.5" spans="1:26">
      <c r="A14" s="36"/>
      <c r="B14" s="36"/>
      <c r="C14" s="36"/>
      <c r="D14" s="36"/>
      <c r="E14" s="36"/>
      <c r="F14" s="36"/>
      <c r="G14" s="36"/>
      <c r="H14" s="36"/>
      <c r="I14" s="36"/>
      <c r="J14" s="36"/>
      <c r="K14" s="36"/>
      <c r="L14" s="36"/>
      <c r="M14" s="36"/>
      <c r="N14" s="36"/>
      <c r="O14" s="36"/>
      <c r="P14" s="36"/>
      <c r="Q14" s="36"/>
      <c r="R14" s="36"/>
      <c r="S14" s="36"/>
      <c r="T14" s="36"/>
      <c r="U14" s="36"/>
      <c r="V14" s="36"/>
      <c r="W14" s="36"/>
      <c r="X14" s="36"/>
      <c r="Y14" s="36"/>
      <c r="Z14" s="36"/>
    </row>
    <row r="15" ht="13.5" spans="1:26">
      <c r="A15" s="36"/>
      <c r="B15" s="36"/>
      <c r="C15" s="36"/>
      <c r="D15" s="36"/>
      <c r="E15" s="36"/>
      <c r="F15" s="36"/>
      <c r="G15" s="36"/>
      <c r="H15" s="36"/>
      <c r="I15" s="36"/>
      <c r="J15" s="36"/>
      <c r="K15" s="36"/>
      <c r="L15" s="36"/>
      <c r="M15" s="36"/>
      <c r="N15" s="36"/>
      <c r="O15" s="36"/>
      <c r="P15" s="36"/>
      <c r="Q15" s="36"/>
      <c r="R15" s="36"/>
      <c r="S15" s="36"/>
      <c r="T15" s="36"/>
      <c r="U15" s="36"/>
      <c r="V15" s="36"/>
      <c r="W15" s="36"/>
      <c r="X15" s="36"/>
      <c r="Y15" s="36"/>
      <c r="Z15" s="36"/>
    </row>
    <row r="16" ht="13.5" spans="1:26">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row>
    <row r="17" ht="13.5" spans="1:26">
      <c r="A17" s="36"/>
      <c r="B17" s="36"/>
      <c r="C17" s="36"/>
      <c r="D17" s="36"/>
      <c r="E17" s="36"/>
      <c r="F17" s="36"/>
      <c r="G17" s="36"/>
      <c r="H17" s="36"/>
      <c r="I17" s="36"/>
      <c r="J17" s="36"/>
      <c r="K17" s="36"/>
      <c r="L17" s="36"/>
      <c r="M17" s="36"/>
      <c r="N17" s="36"/>
      <c r="O17" s="36"/>
      <c r="P17" s="36"/>
      <c r="Q17" s="36"/>
      <c r="R17" s="36"/>
      <c r="S17" s="36"/>
      <c r="T17" s="36"/>
      <c r="U17" s="36"/>
      <c r="V17" s="36"/>
      <c r="W17" s="36"/>
      <c r="X17" s="36"/>
      <c r="Y17" s="36"/>
      <c r="Z17" s="36"/>
    </row>
    <row r="18" ht="13.5" spans="1:26">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sheetData>
  <mergeCells count="35">
    <mergeCell ref="A1:B1"/>
    <mergeCell ref="B2:Z2"/>
    <mergeCell ref="A3:G3"/>
    <mergeCell ref="V3:Z3"/>
    <mergeCell ref="C4:J4"/>
    <mergeCell ref="K4:Z4"/>
    <mergeCell ref="L5:P5"/>
    <mergeCell ref="Q5:U5"/>
    <mergeCell ref="V5:Z5"/>
    <mergeCell ref="A4:A7"/>
    <mergeCell ref="B4:B7"/>
    <mergeCell ref="C5:C7"/>
    <mergeCell ref="D5:D7"/>
    <mergeCell ref="E5:E7"/>
    <mergeCell ref="F5:F7"/>
    <mergeCell ref="G5:G7"/>
    <mergeCell ref="H5:H7"/>
    <mergeCell ref="I5:I7"/>
    <mergeCell ref="J5:J7"/>
    <mergeCell ref="K5:K7"/>
    <mergeCell ref="L6:L7"/>
    <mergeCell ref="M6:M7"/>
    <mergeCell ref="N6:N7"/>
    <mergeCell ref="O6:O7"/>
    <mergeCell ref="P6:P7"/>
    <mergeCell ref="Q6:Q7"/>
    <mergeCell ref="R6:R7"/>
    <mergeCell ref="S6:S7"/>
    <mergeCell ref="T6:T7"/>
    <mergeCell ref="U6:U7"/>
    <mergeCell ref="V6:V7"/>
    <mergeCell ref="W6:W7"/>
    <mergeCell ref="X6:X7"/>
    <mergeCell ref="Y6:Y7"/>
    <mergeCell ref="Z6:Z7"/>
  </mergeCells>
  <pageMargins left="0.75" right="0.75" top="1" bottom="1" header="0.5" footer="0.5"/>
  <pageSetup paperSize="9" scale="63" fitToHeight="0"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abSelected="1" workbookViewId="0">
      <selection activeCell="N7" sqref="N7"/>
    </sheetView>
  </sheetViews>
  <sheetFormatPr defaultColWidth="9" defaultRowHeight="13.5"/>
  <cols>
    <col min="1" max="1" width="4.625" style="2" customWidth="1"/>
    <col min="2" max="2" width="10.625" style="2" customWidth="1"/>
    <col min="3" max="3" width="28.2583333333333" style="2" customWidth="1"/>
    <col min="4" max="5" width="12.625" style="2" customWidth="1"/>
    <col min="6" max="6" width="13.5" style="2" customWidth="1"/>
    <col min="7" max="7" width="10.625" style="2" customWidth="1"/>
    <col min="8" max="8" width="14.875" style="2" customWidth="1"/>
    <col min="9" max="9" width="10.625" style="2" customWidth="1"/>
    <col min="10" max="10" width="12.625" style="2" customWidth="1"/>
    <col min="11" max="16384" width="9" style="2"/>
  </cols>
  <sheetData>
    <row r="1" spans="1:1">
      <c r="A1" s="2" t="s">
        <v>231</v>
      </c>
    </row>
    <row r="2" ht="32.1" customHeight="1" spans="1:11">
      <c r="A2" s="3" t="s">
        <v>232</v>
      </c>
      <c r="B2" s="3"/>
      <c r="C2" s="3"/>
      <c r="D2" s="3"/>
      <c r="E2" s="3"/>
      <c r="F2" s="3"/>
      <c r="G2" s="3"/>
      <c r="H2" s="3"/>
      <c r="I2" s="3"/>
      <c r="J2" s="3"/>
      <c r="K2" s="3"/>
    </row>
    <row r="3" ht="36" customHeight="1" spans="1:11">
      <c r="A3" s="4" t="s">
        <v>4</v>
      </c>
      <c r="B3" s="4" t="s">
        <v>62</v>
      </c>
      <c r="C3" s="4" t="s">
        <v>63</v>
      </c>
      <c r="D3" s="4" t="s">
        <v>233</v>
      </c>
      <c r="E3" s="4" t="s">
        <v>234</v>
      </c>
      <c r="F3" s="4" t="s">
        <v>235</v>
      </c>
      <c r="G3" s="4" t="s">
        <v>236</v>
      </c>
      <c r="H3" s="4" t="s">
        <v>237</v>
      </c>
      <c r="I3" s="4" t="s">
        <v>238</v>
      </c>
      <c r="J3" s="4" t="s">
        <v>239</v>
      </c>
      <c r="K3" s="4" t="s">
        <v>8</v>
      </c>
    </row>
    <row r="4" ht="14.25" spans="1:11">
      <c r="A4" s="4" t="s">
        <v>240</v>
      </c>
      <c r="B4" s="4"/>
      <c r="C4" s="5"/>
      <c r="D4" s="4"/>
      <c r="E4" s="6"/>
      <c r="F4" s="7"/>
      <c r="G4" s="7"/>
      <c r="H4" s="7"/>
      <c r="I4" s="7"/>
      <c r="J4" s="7"/>
      <c r="K4" s="7"/>
    </row>
    <row r="5" spans="1:11">
      <c r="A5" s="8"/>
      <c r="B5" s="8" t="s">
        <v>241</v>
      </c>
      <c r="C5" s="9"/>
      <c r="D5" s="8"/>
      <c r="E5" s="6"/>
      <c r="F5" s="7"/>
      <c r="G5" s="7"/>
      <c r="H5" s="7"/>
      <c r="I5" s="7"/>
      <c r="J5" s="7"/>
      <c r="K5" s="7"/>
    </row>
    <row r="6" ht="27" spans="1:11">
      <c r="A6" s="10">
        <v>1</v>
      </c>
      <c r="B6" s="10" t="s">
        <v>98</v>
      </c>
      <c r="C6" s="11" t="s">
        <v>99</v>
      </c>
      <c r="D6" s="12">
        <v>395.98</v>
      </c>
      <c r="E6" s="12">
        <v>395.98</v>
      </c>
      <c r="F6" s="10" t="s">
        <v>242</v>
      </c>
      <c r="G6" s="10" t="s">
        <v>242</v>
      </c>
      <c r="H6" s="10" t="s">
        <v>242</v>
      </c>
      <c r="I6" s="10" t="s">
        <v>103</v>
      </c>
      <c r="J6" s="10" t="s">
        <v>243</v>
      </c>
      <c r="K6" s="10"/>
    </row>
    <row r="7" ht="27" spans="1:11">
      <c r="A7" s="10">
        <v>2</v>
      </c>
      <c r="B7" s="10" t="s">
        <v>98</v>
      </c>
      <c r="C7" s="13" t="s">
        <v>107</v>
      </c>
      <c r="D7" s="12">
        <v>1023.46</v>
      </c>
      <c r="E7" s="12">
        <v>1023.46</v>
      </c>
      <c r="F7" s="10" t="s">
        <v>244</v>
      </c>
      <c r="G7" s="10" t="s">
        <v>244</v>
      </c>
      <c r="H7" s="10" t="s">
        <v>244</v>
      </c>
      <c r="I7" s="10" t="s">
        <v>103</v>
      </c>
      <c r="J7" s="10" t="s">
        <v>243</v>
      </c>
      <c r="K7" s="10"/>
    </row>
    <row r="8" ht="27" spans="1:11">
      <c r="A8" s="10">
        <v>3</v>
      </c>
      <c r="B8" s="10" t="s">
        <v>98</v>
      </c>
      <c r="C8" s="11" t="s">
        <v>111</v>
      </c>
      <c r="D8" s="12">
        <v>2805.39</v>
      </c>
      <c r="E8" s="12">
        <v>2805.39</v>
      </c>
      <c r="F8" s="10" t="s">
        <v>245</v>
      </c>
      <c r="G8" s="10" t="s">
        <v>245</v>
      </c>
      <c r="H8" s="10" t="s">
        <v>245</v>
      </c>
      <c r="I8" s="10" t="s">
        <v>103</v>
      </c>
      <c r="J8" s="10" t="s">
        <v>243</v>
      </c>
      <c r="K8" s="10"/>
    </row>
    <row r="9" ht="27" spans="1:11">
      <c r="A9" s="10">
        <v>4</v>
      </c>
      <c r="B9" s="10" t="s">
        <v>98</v>
      </c>
      <c r="C9" s="11" t="s">
        <v>246</v>
      </c>
      <c r="D9" s="14">
        <v>1643.05</v>
      </c>
      <c r="E9" s="14">
        <v>1643.05</v>
      </c>
      <c r="F9" s="10" t="s">
        <v>247</v>
      </c>
      <c r="G9" s="10" t="s">
        <v>247</v>
      </c>
      <c r="H9" s="10" t="s">
        <v>248</v>
      </c>
      <c r="I9" s="10" t="s">
        <v>103</v>
      </c>
      <c r="J9" s="10" t="s">
        <v>243</v>
      </c>
      <c r="K9" s="10"/>
    </row>
    <row r="10" s="1" customFormat="1" ht="27" customHeight="1" spans="1:11">
      <c r="A10" s="10">
        <v>5</v>
      </c>
      <c r="B10" s="10" t="s">
        <v>98</v>
      </c>
      <c r="C10" s="11" t="s">
        <v>123</v>
      </c>
      <c r="D10" s="14">
        <v>384.92</v>
      </c>
      <c r="E10" s="14">
        <v>384.92</v>
      </c>
      <c r="F10" s="10" t="s">
        <v>124</v>
      </c>
      <c r="G10" s="10" t="s">
        <v>124</v>
      </c>
      <c r="H10" s="10" t="s">
        <v>124</v>
      </c>
      <c r="I10" s="10" t="s">
        <v>103</v>
      </c>
      <c r="J10" s="10" t="s">
        <v>243</v>
      </c>
      <c r="K10" s="10"/>
    </row>
    <row r="11" ht="40.5" spans="1:11">
      <c r="A11" s="10">
        <v>6</v>
      </c>
      <c r="B11" s="10" t="s">
        <v>98</v>
      </c>
      <c r="C11" s="11" t="s">
        <v>127</v>
      </c>
      <c r="D11" s="14">
        <v>6475</v>
      </c>
      <c r="E11" s="14">
        <v>6475</v>
      </c>
      <c r="F11" s="10" t="s">
        <v>148</v>
      </c>
      <c r="G11" s="10" t="s">
        <v>148</v>
      </c>
      <c r="H11" s="10" t="s">
        <v>249</v>
      </c>
      <c r="I11" s="10" t="s">
        <v>103</v>
      </c>
      <c r="J11" s="10" t="s">
        <v>243</v>
      </c>
      <c r="K11" s="10"/>
    </row>
    <row r="12" ht="27" spans="1:11">
      <c r="A12" s="10">
        <v>7</v>
      </c>
      <c r="B12" s="10" t="s">
        <v>98</v>
      </c>
      <c r="C12" s="11" t="s">
        <v>250</v>
      </c>
      <c r="D12" s="14">
        <v>70</v>
      </c>
      <c r="E12" s="14">
        <v>70</v>
      </c>
      <c r="F12" s="10" t="s">
        <v>251</v>
      </c>
      <c r="G12" s="10" t="s">
        <v>251</v>
      </c>
      <c r="H12" s="10" t="s">
        <v>251</v>
      </c>
      <c r="I12" s="10" t="s">
        <v>103</v>
      </c>
      <c r="J12" s="10" t="s">
        <v>243</v>
      </c>
      <c r="K12" s="10"/>
    </row>
    <row r="13" ht="27" spans="1:11">
      <c r="A13" s="10">
        <v>8</v>
      </c>
      <c r="B13" s="10" t="s">
        <v>98</v>
      </c>
      <c r="C13" s="11" t="s">
        <v>252</v>
      </c>
      <c r="D13" s="14">
        <v>220</v>
      </c>
      <c r="E13" s="14">
        <v>220</v>
      </c>
      <c r="F13" s="10" t="s">
        <v>253</v>
      </c>
      <c r="G13" s="10" t="s">
        <v>253</v>
      </c>
      <c r="H13" s="10" t="s">
        <v>253</v>
      </c>
      <c r="I13" s="10" t="s">
        <v>103</v>
      </c>
      <c r="J13" s="10" t="s">
        <v>243</v>
      </c>
      <c r="K13" s="10"/>
    </row>
    <row r="14" ht="27" spans="1:11">
      <c r="A14" s="10">
        <v>9</v>
      </c>
      <c r="B14" s="10" t="s">
        <v>98</v>
      </c>
      <c r="C14" s="11" t="s">
        <v>142</v>
      </c>
      <c r="D14" s="14">
        <v>320</v>
      </c>
      <c r="E14" s="14">
        <v>320</v>
      </c>
      <c r="F14" s="10" t="s">
        <v>247</v>
      </c>
      <c r="G14" s="10" t="s">
        <v>247</v>
      </c>
      <c r="H14" s="10" t="s">
        <v>247</v>
      </c>
      <c r="I14" s="10" t="s">
        <v>103</v>
      </c>
      <c r="J14" s="10" t="s">
        <v>243</v>
      </c>
      <c r="K14" s="10"/>
    </row>
    <row r="15" spans="1:11">
      <c r="A15" s="15"/>
      <c r="B15" s="8" t="s">
        <v>254</v>
      </c>
      <c r="C15" s="9"/>
      <c r="D15" s="8"/>
      <c r="E15" s="15"/>
      <c r="F15" s="15"/>
      <c r="G15" s="15"/>
      <c r="H15" s="15"/>
      <c r="I15" s="15"/>
      <c r="J15" s="15"/>
      <c r="K15" s="15"/>
    </row>
    <row r="16" ht="27" spans="1:11">
      <c r="A16" s="16">
        <v>1</v>
      </c>
      <c r="B16" s="16" t="s">
        <v>98</v>
      </c>
      <c r="C16" s="11" t="s">
        <v>158</v>
      </c>
      <c r="D16" s="17">
        <v>1525.91</v>
      </c>
      <c r="E16" s="17">
        <v>1525.91</v>
      </c>
      <c r="F16" s="10" t="s">
        <v>255</v>
      </c>
      <c r="G16" s="10" t="s">
        <v>255</v>
      </c>
      <c r="H16" s="10" t="s">
        <v>255</v>
      </c>
      <c r="I16" s="10" t="s">
        <v>103</v>
      </c>
      <c r="J16" s="10" t="s">
        <v>243</v>
      </c>
      <c r="K16" s="6"/>
    </row>
    <row r="17" ht="27" spans="1:11">
      <c r="A17" s="16">
        <v>2</v>
      </c>
      <c r="B17" s="16" t="s">
        <v>98</v>
      </c>
      <c r="C17" s="11" t="s">
        <v>162</v>
      </c>
      <c r="D17" s="17">
        <v>2846.93</v>
      </c>
      <c r="E17" s="17">
        <v>2846.93</v>
      </c>
      <c r="F17" s="10" t="s">
        <v>256</v>
      </c>
      <c r="G17" s="10" t="s">
        <v>256</v>
      </c>
      <c r="H17" s="10" t="s">
        <v>256</v>
      </c>
      <c r="I17" s="10" t="s">
        <v>103</v>
      </c>
      <c r="J17" s="10" t="s">
        <v>243</v>
      </c>
      <c r="K17" s="6"/>
    </row>
    <row r="18" ht="27" spans="1:11">
      <c r="A18" s="16">
        <v>3</v>
      </c>
      <c r="B18" s="16" t="s">
        <v>98</v>
      </c>
      <c r="C18" s="11" t="s">
        <v>166</v>
      </c>
      <c r="D18" s="17">
        <v>812.7</v>
      </c>
      <c r="E18" s="17">
        <v>812.7</v>
      </c>
      <c r="F18" s="10" t="s">
        <v>257</v>
      </c>
      <c r="G18" s="10" t="s">
        <v>257</v>
      </c>
      <c r="H18" s="10" t="s">
        <v>257</v>
      </c>
      <c r="I18" s="10" t="s">
        <v>103</v>
      </c>
      <c r="J18" s="10" t="s">
        <v>243</v>
      </c>
      <c r="K18" s="6"/>
    </row>
    <row r="19" ht="27" spans="1:11">
      <c r="A19" s="16">
        <v>4</v>
      </c>
      <c r="B19" s="16" t="s">
        <v>98</v>
      </c>
      <c r="C19" s="11" t="s">
        <v>170</v>
      </c>
      <c r="D19" s="17">
        <v>1729.33</v>
      </c>
      <c r="E19" s="17">
        <v>1729.33</v>
      </c>
      <c r="F19" s="10" t="s">
        <v>258</v>
      </c>
      <c r="G19" s="10" t="s">
        <v>258</v>
      </c>
      <c r="H19" s="10" t="s">
        <v>258</v>
      </c>
      <c r="I19" s="10" t="s">
        <v>103</v>
      </c>
      <c r="J19" s="10" t="s">
        <v>243</v>
      </c>
      <c r="K19" s="6"/>
    </row>
    <row r="20" spans="1:11">
      <c r="A20" s="10"/>
      <c r="B20" s="8" t="s">
        <v>259</v>
      </c>
      <c r="C20" s="9"/>
      <c r="D20" s="8"/>
      <c r="E20" s="12"/>
      <c r="F20" s="10"/>
      <c r="G20" s="10"/>
      <c r="H20" s="10"/>
      <c r="I20" s="10"/>
      <c r="J20" s="10"/>
      <c r="K20" s="10"/>
    </row>
    <row r="21" ht="27" spans="1:11">
      <c r="A21" s="10">
        <v>5</v>
      </c>
      <c r="B21" s="10" t="s">
        <v>98</v>
      </c>
      <c r="C21" s="11" t="s">
        <v>175</v>
      </c>
      <c r="D21" s="12">
        <v>434.27</v>
      </c>
      <c r="E21" s="12">
        <v>434.27</v>
      </c>
      <c r="F21" s="10" t="s">
        <v>260</v>
      </c>
      <c r="G21" s="10" t="s">
        <v>260</v>
      </c>
      <c r="H21" s="10" t="s">
        <v>260</v>
      </c>
      <c r="I21" s="10" t="s">
        <v>103</v>
      </c>
      <c r="J21" s="10" t="s">
        <v>243</v>
      </c>
      <c r="K21" s="10"/>
    </row>
    <row r="22" ht="27" spans="1:11">
      <c r="A22" s="10">
        <v>6</v>
      </c>
      <c r="B22" s="10" t="s">
        <v>98</v>
      </c>
      <c r="C22" s="11" t="s">
        <v>179</v>
      </c>
      <c r="D22" s="12">
        <v>1120.14</v>
      </c>
      <c r="E22" s="12">
        <v>1120.14</v>
      </c>
      <c r="F22" s="10" t="s">
        <v>261</v>
      </c>
      <c r="G22" s="10" t="s">
        <v>261</v>
      </c>
      <c r="H22" s="10" t="s">
        <v>261</v>
      </c>
      <c r="I22" s="10" t="s">
        <v>103</v>
      </c>
      <c r="J22" s="10" t="s">
        <v>243</v>
      </c>
      <c r="K22" s="10"/>
    </row>
    <row r="23" ht="27" spans="1:11">
      <c r="A23" s="10">
        <v>7</v>
      </c>
      <c r="B23" s="10" t="s">
        <v>98</v>
      </c>
      <c r="C23" s="11" t="s">
        <v>183</v>
      </c>
      <c r="D23" s="12">
        <v>1429.03</v>
      </c>
      <c r="E23" s="12">
        <v>1429.03</v>
      </c>
      <c r="F23" s="10" t="s">
        <v>242</v>
      </c>
      <c r="G23" s="10" t="s">
        <v>242</v>
      </c>
      <c r="H23" s="10" t="s">
        <v>242</v>
      </c>
      <c r="I23" s="10" t="s">
        <v>103</v>
      </c>
      <c r="J23" s="10" t="s">
        <v>243</v>
      </c>
      <c r="K23" s="10"/>
    </row>
    <row r="24" ht="27" spans="1:11">
      <c r="A24" s="10">
        <v>8</v>
      </c>
      <c r="B24" s="10" t="s">
        <v>98</v>
      </c>
      <c r="C24" s="11" t="s">
        <v>186</v>
      </c>
      <c r="D24" s="12">
        <v>1570.48</v>
      </c>
      <c r="E24" s="12">
        <v>1570.48</v>
      </c>
      <c r="F24" s="10" t="s">
        <v>244</v>
      </c>
      <c r="G24" s="10" t="s">
        <v>244</v>
      </c>
      <c r="H24" s="10" t="s">
        <v>244</v>
      </c>
      <c r="I24" s="10" t="s">
        <v>103</v>
      </c>
      <c r="J24" s="10" t="s">
        <v>243</v>
      </c>
      <c r="K24" s="10"/>
    </row>
  </sheetData>
  <mergeCells count="5">
    <mergeCell ref="A2:K2"/>
    <mergeCell ref="A4:B4"/>
    <mergeCell ref="B5:D5"/>
    <mergeCell ref="B15:D15"/>
    <mergeCell ref="B20:D20"/>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4</vt:i4>
      </vt:variant>
    </vt:vector>
  </HeadingPairs>
  <TitlesOfParts>
    <vt:vector size="4" baseType="lpstr">
      <vt:lpstr>来源表</vt:lpstr>
      <vt:lpstr>项目表</vt:lpstr>
      <vt:lpstr>整合工作表3</vt:lpstr>
      <vt:lpstr>资产后续管理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Vain、</cp:lastModifiedBy>
  <cp:revision>0</cp:revision>
  <dcterms:created xsi:type="dcterms:W3CDTF">2022-05-04T06:13:00Z</dcterms:created>
  <dcterms:modified xsi:type="dcterms:W3CDTF">2024-06-24T06:16:37Z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77E1B05C1F41436B98D73906F3CA935C_13</vt:lpwstr>
  </property>
  <property fmtid="{D5CDD505-2E9C-101B-9397-08002B2CF9AE}" pid="3" name="KSOProductBuildVer">
    <vt:lpwstr>2052-12.1.0.16910</vt:lpwstr>
  </property>
</Properties>
</file>